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worksheets/sheet90.xml" ContentType="application/vnd.openxmlformats-officedocument.spreadsheetml.worksheet+xml"/>
  <Override PartName="/xl/worksheets/sheet91.xml" ContentType="application/vnd.openxmlformats-officedocument.spreadsheetml.worksheet+xml"/>
  <Override PartName="/xl/worksheets/sheet92.xml" ContentType="application/vnd.openxmlformats-officedocument.spreadsheetml.worksheet+xml"/>
  <Override PartName="/xl/worksheets/sheet93.xml" ContentType="application/vnd.openxmlformats-officedocument.spreadsheetml.worksheet+xml"/>
  <Override PartName="/xl/worksheets/sheet94.xml" ContentType="application/vnd.openxmlformats-officedocument.spreadsheetml.worksheet+xml"/>
  <Override PartName="/xl/worksheets/sheet95.xml" ContentType="application/vnd.openxmlformats-officedocument.spreadsheetml.worksheet+xml"/>
  <Override PartName="/xl/worksheets/sheet96.xml" ContentType="application/vnd.openxmlformats-officedocument.spreadsheetml.worksheet+xml"/>
  <Override PartName="/xl/worksheets/sheet97.xml" ContentType="application/vnd.openxmlformats-officedocument.spreadsheetml.worksheet+xml"/>
  <Override PartName="/xl/worksheets/sheet98.xml" ContentType="application/vnd.openxmlformats-officedocument.spreadsheetml.worksheet+xml"/>
  <Override PartName="/xl/worksheets/sheet99.xml" ContentType="application/vnd.openxmlformats-officedocument.spreadsheetml.worksheet+xml"/>
  <Override PartName="/xl/worksheets/sheet100.xml" ContentType="application/vnd.openxmlformats-officedocument.spreadsheetml.worksheet+xml"/>
  <Override PartName="/xl/worksheets/sheet101.xml" ContentType="application/vnd.openxmlformats-officedocument.spreadsheetml.worksheet+xml"/>
  <Override PartName="/xl/worksheets/sheet102.xml" ContentType="application/vnd.openxmlformats-officedocument.spreadsheetml.worksheet+xml"/>
  <Override PartName="/xl/worksheets/sheet103.xml" ContentType="application/vnd.openxmlformats-officedocument.spreadsheetml.worksheet+xml"/>
  <Override PartName="/xl/worksheets/sheet104.xml" ContentType="application/vnd.openxmlformats-officedocument.spreadsheetml.worksheet+xml"/>
  <Override PartName="/xl/worksheets/sheet105.xml" ContentType="application/vnd.openxmlformats-officedocument.spreadsheetml.worksheet+xml"/>
  <Override PartName="/xl/worksheets/sheet106.xml" ContentType="application/vnd.openxmlformats-officedocument.spreadsheetml.worksheet+xml"/>
  <Override PartName="/xl/worksheets/sheet107.xml" ContentType="application/vnd.openxmlformats-officedocument.spreadsheetml.worksheet+xml"/>
  <Override PartName="/xl/worksheets/sheet108.xml" ContentType="application/vnd.openxmlformats-officedocument.spreadsheetml.worksheet+xml"/>
  <Override PartName="/xl/worksheets/sheet109.xml" ContentType="application/vnd.openxmlformats-officedocument.spreadsheetml.worksheet+xml"/>
  <Override PartName="/xl/worksheets/sheet110.xml" ContentType="application/vnd.openxmlformats-officedocument.spreadsheetml.worksheet+xml"/>
  <Override PartName="/xl/worksheets/sheet111.xml" ContentType="application/vnd.openxmlformats-officedocument.spreadsheetml.worksheet+xml"/>
  <Override PartName="/xl/worksheets/sheet112.xml" ContentType="application/vnd.openxmlformats-officedocument.spreadsheetml.worksheet+xml"/>
  <Override PartName="/xl/worksheets/sheet113.xml" ContentType="application/vnd.openxmlformats-officedocument.spreadsheetml.worksheet+xml"/>
  <Override PartName="/xl/worksheets/sheet114.xml" ContentType="application/vnd.openxmlformats-officedocument.spreadsheetml.worksheet+xml"/>
  <Override PartName="/xl/worksheets/sheet115.xml" ContentType="application/vnd.openxmlformats-officedocument.spreadsheetml.worksheet+xml"/>
  <Override PartName="/xl/worksheets/sheet116.xml" ContentType="application/vnd.openxmlformats-officedocument.spreadsheetml.worksheet+xml"/>
  <Override PartName="/xl/worksheets/sheet117.xml" ContentType="application/vnd.openxmlformats-officedocument.spreadsheetml.worksheet+xml"/>
  <Override PartName="/xl/worksheets/sheet118.xml" ContentType="application/vnd.openxmlformats-officedocument.spreadsheetml.worksheet+xml"/>
  <Override PartName="/xl/worksheets/sheet119.xml" ContentType="application/vnd.openxmlformats-officedocument.spreadsheetml.worksheet+xml"/>
  <Override PartName="/xl/worksheets/sheet120.xml" ContentType="application/vnd.openxmlformats-officedocument.spreadsheetml.worksheet+xml"/>
  <Override PartName="/xl/worksheets/sheet121.xml" ContentType="application/vnd.openxmlformats-officedocument.spreadsheetml.worksheet+xml"/>
  <Override PartName="/xl/worksheets/sheet122.xml" ContentType="application/vnd.openxmlformats-officedocument.spreadsheetml.worksheet+xml"/>
  <Override PartName="/xl/worksheets/sheet123.xml" ContentType="application/vnd.openxmlformats-officedocument.spreadsheetml.worksheet+xml"/>
  <Override PartName="/xl/worksheets/sheet124.xml" ContentType="application/vnd.openxmlformats-officedocument.spreadsheetml.worksheet+xml"/>
  <Override PartName="/xl/worksheets/sheet125.xml" ContentType="application/vnd.openxmlformats-officedocument.spreadsheetml.worksheet+xml"/>
  <Override PartName="/xl/worksheets/sheet126.xml" ContentType="application/vnd.openxmlformats-officedocument.spreadsheetml.worksheet+xml"/>
  <Override PartName="/xl/worksheets/sheet127.xml" ContentType="application/vnd.openxmlformats-officedocument.spreadsheetml.worksheet+xml"/>
  <Override PartName="/xl/worksheets/sheet128.xml" ContentType="application/vnd.openxmlformats-officedocument.spreadsheetml.worksheet+xml"/>
  <Override PartName="/xl/worksheets/sheet129.xml" ContentType="application/vnd.openxmlformats-officedocument.spreadsheetml.worksheet+xml"/>
  <Override PartName="/xl/worksheets/sheet130.xml" ContentType="application/vnd.openxmlformats-officedocument.spreadsheetml.worksheet+xml"/>
  <Override PartName="/xl/worksheets/sheet131.xml" ContentType="application/vnd.openxmlformats-officedocument.spreadsheetml.worksheet+xml"/>
  <Override PartName="/xl/worksheets/sheet132.xml" ContentType="application/vnd.openxmlformats-officedocument.spreadsheetml.worksheet+xml"/>
  <Override PartName="/xl/worksheets/sheet133.xml" ContentType="application/vnd.openxmlformats-officedocument.spreadsheetml.worksheet+xml"/>
  <Override PartName="/xl/worksheets/sheet134.xml" ContentType="application/vnd.openxmlformats-officedocument.spreadsheetml.worksheet+xml"/>
  <Override PartName="/xl/worksheets/sheet135.xml" ContentType="application/vnd.openxmlformats-officedocument.spreadsheetml.worksheet+xml"/>
  <Override PartName="/xl/worksheets/sheet136.xml" ContentType="application/vnd.openxmlformats-officedocument.spreadsheetml.worksheet+xml"/>
  <Override PartName="/xl/worksheets/sheet137.xml" ContentType="application/vnd.openxmlformats-officedocument.spreadsheetml.worksheet+xml"/>
  <Override PartName="/xl/worksheets/sheet138.xml" ContentType="application/vnd.openxmlformats-officedocument.spreadsheetml.worksheet+xml"/>
  <Override PartName="/xl/worksheets/sheet139.xml" ContentType="application/vnd.openxmlformats-officedocument.spreadsheetml.worksheet+xml"/>
  <Override PartName="/xl/worksheets/sheet140.xml" ContentType="application/vnd.openxmlformats-officedocument.spreadsheetml.worksheet+xml"/>
  <Override PartName="/xl/worksheets/sheet141.xml" ContentType="application/vnd.openxmlformats-officedocument.spreadsheetml.worksheet+xml"/>
  <Override PartName="/xl/worksheets/sheet142.xml" ContentType="application/vnd.openxmlformats-officedocument.spreadsheetml.worksheet+xml"/>
  <Override PartName="/xl/worksheets/sheet143.xml" ContentType="application/vnd.openxmlformats-officedocument.spreadsheetml.worksheet+xml"/>
  <Override PartName="/xl/worksheets/sheet144.xml" ContentType="application/vnd.openxmlformats-officedocument.spreadsheetml.worksheet+xml"/>
  <Override PartName="/xl/worksheets/sheet145.xml" ContentType="application/vnd.openxmlformats-officedocument.spreadsheetml.worksheet+xml"/>
  <Override PartName="/xl/worksheets/sheet146.xml" ContentType="application/vnd.openxmlformats-officedocument.spreadsheetml.worksheet+xml"/>
  <Override PartName="/xl/worksheets/sheet147.xml" ContentType="application/vnd.openxmlformats-officedocument.spreadsheetml.worksheet+xml"/>
  <Override PartName="/xl/worksheets/sheet148.xml" ContentType="application/vnd.openxmlformats-officedocument.spreadsheetml.worksheet+xml"/>
  <Override PartName="/xl/worksheets/sheet149.xml" ContentType="application/vnd.openxmlformats-officedocument.spreadsheetml.worksheet+xml"/>
  <Override PartName="/xl/worksheets/sheet150.xml" ContentType="application/vnd.openxmlformats-officedocument.spreadsheetml.worksheet+xml"/>
  <Override PartName="/xl/worksheets/sheet151.xml" ContentType="application/vnd.openxmlformats-officedocument.spreadsheetml.worksheet+xml"/>
  <Override PartName="/xl/worksheets/sheet152.xml" ContentType="application/vnd.openxmlformats-officedocument.spreadsheetml.worksheet+xml"/>
  <Override PartName="/xl/worksheets/sheet153.xml" ContentType="application/vnd.openxmlformats-officedocument.spreadsheetml.worksheet+xml"/>
  <Override PartName="/xl/worksheets/sheet154.xml" ContentType="application/vnd.openxmlformats-officedocument.spreadsheetml.worksheet+xml"/>
  <Override PartName="/xl/worksheets/sheet155.xml" ContentType="application/vnd.openxmlformats-officedocument.spreadsheetml.worksheet+xml"/>
  <Override PartName="/xl/worksheets/sheet156.xml" ContentType="application/vnd.openxmlformats-officedocument.spreadsheetml.worksheet+xml"/>
  <Override PartName="/xl/worksheets/sheet157.xml" ContentType="application/vnd.openxmlformats-officedocument.spreadsheetml.worksheet+xml"/>
  <Override PartName="/xl/worksheets/sheet158.xml" ContentType="application/vnd.openxmlformats-officedocument.spreadsheetml.worksheet+xml"/>
  <Override PartName="/xl/worksheets/sheet159.xml" ContentType="application/vnd.openxmlformats-officedocument.spreadsheetml.worksheet+xml"/>
  <Override PartName="/xl/worksheets/sheet160.xml" ContentType="application/vnd.openxmlformats-officedocument.spreadsheetml.worksheet+xml"/>
  <Override PartName="/xl/worksheets/sheet161.xml" ContentType="application/vnd.openxmlformats-officedocument.spreadsheetml.worksheet+xml"/>
  <Override PartName="/xl/worksheets/sheet162.xml" ContentType="application/vnd.openxmlformats-officedocument.spreadsheetml.worksheet+xml"/>
  <Override PartName="/xl/worksheets/sheet16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tables/table1.xml" ContentType="application/vnd.openxmlformats-officedocument.spreadsheetml.table+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xl/drawings/drawing35.xml" ContentType="application/vnd.openxmlformats-officedocument.drawing+xml"/>
  <Override PartName="/xl/drawings/drawing36.xml" ContentType="application/vnd.openxmlformats-officedocument.drawing+xml"/>
  <Override PartName="/xl/drawings/drawing37.xml" ContentType="application/vnd.openxmlformats-officedocument.drawing+xml"/>
  <Override PartName="/xl/drawings/drawing38.xml" ContentType="application/vnd.openxmlformats-officedocument.drawing+xml"/>
  <Override PartName="/xl/drawings/drawing39.xml" ContentType="application/vnd.openxmlformats-officedocument.drawing+xml"/>
  <Override PartName="/xl/drawings/drawing40.xml" ContentType="application/vnd.openxmlformats-officedocument.drawing+xml"/>
  <Override PartName="/xl/drawings/drawing41.xml" ContentType="application/vnd.openxmlformats-officedocument.drawing+xml"/>
  <Override PartName="/xl/drawings/drawing42.xml" ContentType="application/vnd.openxmlformats-officedocument.drawing+xml"/>
  <Override PartName="/xl/drawings/drawing43.xml" ContentType="application/vnd.openxmlformats-officedocument.drawing+xml"/>
  <Override PartName="/xl/drawings/drawing44.xml" ContentType="application/vnd.openxmlformats-officedocument.drawing+xml"/>
  <Override PartName="/xl/drawings/drawing45.xml" ContentType="application/vnd.openxmlformats-officedocument.drawing+xml"/>
  <Override PartName="/xl/drawings/drawing46.xml" ContentType="application/vnd.openxmlformats-officedocument.drawing+xml"/>
  <Override PartName="/xl/drawings/drawing47.xml" ContentType="application/vnd.openxmlformats-officedocument.drawing+xml"/>
  <Override PartName="/xl/drawings/drawing48.xml" ContentType="application/vnd.openxmlformats-officedocument.drawing+xml"/>
  <Override PartName="/xl/drawings/drawing49.xml" ContentType="application/vnd.openxmlformats-officedocument.drawing+xml"/>
  <Override PartName="/xl/drawings/drawing50.xml" ContentType="application/vnd.openxmlformats-officedocument.drawing+xml"/>
  <Override PartName="/xl/drawings/drawing51.xml" ContentType="application/vnd.openxmlformats-officedocument.drawing+xml"/>
  <Override PartName="/xl/drawings/drawing52.xml" ContentType="application/vnd.openxmlformats-officedocument.drawing+xml"/>
  <Override PartName="/xl/drawings/drawing53.xml" ContentType="application/vnd.openxmlformats-officedocument.drawing+xml"/>
  <Override PartName="/xl/drawings/drawing54.xml" ContentType="application/vnd.openxmlformats-officedocument.drawing+xml"/>
  <Override PartName="/xl/drawings/drawing55.xml" ContentType="application/vnd.openxmlformats-officedocument.drawing+xml"/>
  <Override PartName="/xl/drawings/drawing56.xml" ContentType="application/vnd.openxmlformats-officedocument.drawing+xml"/>
  <Override PartName="/xl/drawings/drawing57.xml" ContentType="application/vnd.openxmlformats-officedocument.drawing+xml"/>
  <Override PartName="/xl/drawings/drawing58.xml" ContentType="application/vnd.openxmlformats-officedocument.drawing+xml"/>
  <Override PartName="/xl/drawings/drawing59.xml" ContentType="application/vnd.openxmlformats-officedocument.drawing+xml"/>
  <Override PartName="/xl/drawings/drawing60.xml" ContentType="application/vnd.openxmlformats-officedocument.drawing+xml"/>
  <Override PartName="/xl/drawings/drawing61.xml" ContentType="application/vnd.openxmlformats-officedocument.drawing+xml"/>
  <Override PartName="/xl/drawings/drawing62.xml" ContentType="application/vnd.openxmlformats-officedocument.drawing+xml"/>
  <Override PartName="/xl/drawings/drawing63.xml" ContentType="application/vnd.openxmlformats-officedocument.drawing+xml"/>
  <Override PartName="/xl/drawings/drawing64.xml" ContentType="application/vnd.openxmlformats-officedocument.drawing+xml"/>
  <Override PartName="/xl/drawings/drawing65.xml" ContentType="application/vnd.openxmlformats-officedocument.drawing+xml"/>
  <Override PartName="/xl/drawings/drawing66.xml" ContentType="application/vnd.openxmlformats-officedocument.drawing+xml"/>
  <Override PartName="/xl/drawings/drawing67.xml" ContentType="application/vnd.openxmlformats-officedocument.drawing+xml"/>
  <Override PartName="/xl/drawings/drawing68.xml" ContentType="application/vnd.openxmlformats-officedocument.drawing+xml"/>
  <Override PartName="/xl/drawings/drawing69.xml" ContentType="application/vnd.openxmlformats-officedocument.drawing+xml"/>
  <Override PartName="/xl/drawings/drawing7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defaultThemeVersion="166925"/>
  <mc:AlternateContent xmlns:mc="http://schemas.openxmlformats.org/markup-compatibility/2006">
    <mc:Choice Requires="x15">
      <x15ac:absPath xmlns:x15ac="http://schemas.microsoft.com/office/spreadsheetml/2010/11/ac" url="C:\Users\andret\Documents\FileCloud\My Files\REN21\WEBSITE\2021-06 - GSR 2021 Launch\Documents to upload\"/>
    </mc:Choice>
  </mc:AlternateContent>
  <xr:revisionPtr revIDLastSave="0" documentId="8_{C1F80F42-2D6B-4C6B-82B2-8E17AF104232}" xr6:coauthVersionLast="45" xr6:coauthVersionMax="45" xr10:uidLastSave="{00000000-0000-0000-0000-000000000000}"/>
  <bookViews>
    <workbookView xWindow="-120" yWindow="-120" windowWidth="20730" windowHeight="11160" firstSheet="1" xr2:uid="{CE4B68C1-A19C-4378-810D-B8EC43E4B93C}"/>
  </bookViews>
  <sheets>
    <sheet name="Welcome" sheetId="65" r:id="rId1"/>
    <sheet name="Contents" sheetId="66" r:id="rId2"/>
    <sheet name="Data 1" sheetId="35" r:id="rId3"/>
    <sheet name="Figure 1" sheetId="74" r:id="rId4"/>
    <sheet name="Data 2" sheetId="76" r:id="rId5"/>
    <sheet name="Figure 2" sheetId="77" r:id="rId6"/>
    <sheet name="Data 3" sheetId="79" r:id="rId7"/>
    <sheet name="Figure 3" sheetId="80" r:id="rId8"/>
    <sheet name="Data 4" sheetId="81" r:id="rId9"/>
    <sheet name="Figure 4" sheetId="82" r:id="rId10"/>
    <sheet name="Data 5" sheetId="78" r:id="rId11"/>
    <sheet name="Figure 5" sheetId="41" r:id="rId12"/>
    <sheet name="Table 1" sheetId="44" r:id="rId13"/>
    <sheet name="Table 2" sheetId="75" r:id="rId14"/>
    <sheet name="Data 6" sheetId="84" r:id="rId15"/>
    <sheet name="Figure 6" sheetId="83" r:id="rId16"/>
    <sheet name="Data 7" sheetId="43" r:id="rId17"/>
    <sheet name="Figure 7" sheetId="85" r:id="rId18"/>
    <sheet name="Data 8" sheetId="86" r:id="rId19"/>
    <sheet name="Figure 8" sheetId="87" r:id="rId20"/>
    <sheet name="Data 9" sheetId="50" r:id="rId21"/>
    <sheet name="Figure 9" sheetId="88" r:id="rId22"/>
    <sheet name="Table 3" sheetId="89" r:id="rId23"/>
    <sheet name="R1" sheetId="90" r:id="rId24"/>
    <sheet name="R2" sheetId="91" r:id="rId25"/>
    <sheet name="Data 10" sheetId="26" r:id="rId26"/>
    <sheet name="Figure 10" sheetId="92" r:id="rId27"/>
    <sheet name="Data 11" sheetId="94" r:id="rId28"/>
    <sheet name="Figure 11" sheetId="93" r:id="rId29"/>
    <sheet name="Data 12" sheetId="96" r:id="rId30"/>
    <sheet name="Figure 12" sheetId="95" r:id="rId31"/>
    <sheet name="Table 4" sheetId="97" r:id="rId32"/>
    <sheet name="Data 13" sheetId="9" r:id="rId33"/>
    <sheet name="Figure 13" sheetId="98" r:id="rId34"/>
    <sheet name="Table 5" sheetId="39" r:id="rId35"/>
    <sheet name="Data 14" sheetId="28" r:id="rId36"/>
    <sheet name="Figure 14" sheetId="100" r:id="rId37"/>
    <sheet name="Data 15" sheetId="101" r:id="rId38"/>
    <sheet name="Figure 15" sheetId="102" r:id="rId39"/>
    <sheet name="Data 16" sheetId="103" r:id="rId40"/>
    <sheet name="Figure 16" sheetId="104" r:id="rId41"/>
    <sheet name="Table 6" sheetId="38" r:id="rId42"/>
    <sheet name="R3" sheetId="56" r:id="rId43"/>
    <sheet name="R4" sheetId="58" r:id="rId44"/>
    <sheet name="R5" sheetId="59" r:id="rId45"/>
    <sheet name="R6" sheetId="61" r:id="rId46"/>
    <sheet name="R7" sheetId="67" r:id="rId47"/>
    <sheet name="R8" sheetId="68" r:id="rId48"/>
    <sheet name="R9" sheetId="69" r:id="rId49"/>
    <sheet name="R10" sheetId="70" r:id="rId50"/>
    <sheet name="R11" sheetId="71" r:id="rId51"/>
    <sheet name="Data 17" sheetId="20" r:id="rId52"/>
    <sheet name="Figure 17" sheetId="105" r:id="rId53"/>
    <sheet name="Data 18" sheetId="21" r:id="rId54"/>
    <sheet name="Figure 18" sheetId="106" r:id="rId55"/>
    <sheet name="Data 19" sheetId="22" r:id="rId56"/>
    <sheet name="Figure 19" sheetId="107" r:id="rId57"/>
    <sheet name="Figure 20" sheetId="108" r:id="rId58"/>
    <sheet name="Data 21" sheetId="53" r:id="rId59"/>
    <sheet name="Figure 21" sheetId="109" r:id="rId60"/>
    <sheet name="Data 22" sheetId="110" r:id="rId61"/>
    <sheet name="Figure 22" sheetId="111" r:id="rId62"/>
    <sheet name="Data 23" sheetId="113" r:id="rId63"/>
    <sheet name="Figure 23" sheetId="112" r:id="rId64"/>
    <sheet name="Data 24" sheetId="114" r:id="rId65"/>
    <sheet name="Figure 24" sheetId="115" r:id="rId66"/>
    <sheet name="Data 25" sheetId="63" r:id="rId67"/>
    <sheet name="Figure 25" sheetId="116" r:id="rId68"/>
    <sheet name="Data 26" sheetId="118" r:id="rId69"/>
    <sheet name="Figure 26" sheetId="117" r:id="rId70"/>
    <sheet name="Data 27" sheetId="119" r:id="rId71"/>
    <sheet name="Figure 27" sheetId="120" r:id="rId72"/>
    <sheet name="Data 28" sheetId="121" r:id="rId73"/>
    <sheet name="Figure 28" sheetId="122" r:id="rId74"/>
    <sheet name="Data 29" sheetId="123" r:id="rId75"/>
    <sheet name="Figure 29" sheetId="124" r:id="rId76"/>
    <sheet name="Data 30" sheetId="125" r:id="rId77"/>
    <sheet name="Figure 30" sheetId="126" r:id="rId78"/>
    <sheet name="Data 31" sheetId="129" r:id="rId79"/>
    <sheet name="Figure 31" sheetId="128" r:id="rId80"/>
    <sheet name="Data 32" sheetId="130" r:id="rId81"/>
    <sheet name="Figure 32" sheetId="131" r:id="rId82"/>
    <sheet name="Data 33" sheetId="133" r:id="rId83"/>
    <sheet name="Figure 33" sheetId="132" r:id="rId84"/>
    <sheet name="Data 34" sheetId="134" r:id="rId85"/>
    <sheet name="Figure 34" sheetId="135" r:id="rId86"/>
    <sheet name="Data 35" sheetId="136" r:id="rId87"/>
    <sheet name="Figure 35" sheetId="138" r:id="rId88"/>
    <sheet name="Data 36" sheetId="137" r:id="rId89"/>
    <sheet name="Figure 36" sheetId="139" r:id="rId90"/>
    <sheet name="Figure 37" sheetId="141" r:id="rId91"/>
    <sheet name="R12" sheetId="142" r:id="rId92"/>
    <sheet name="R13" sheetId="33" r:id="rId93"/>
    <sheet name="R14" sheetId="143" r:id="rId94"/>
    <sheet name="R15" sheetId="144" r:id="rId95"/>
    <sheet name="R16" sheetId="145" r:id="rId96"/>
    <sheet name="R17" sheetId="127" r:id="rId97"/>
    <sheet name="R18" sheetId="146" r:id="rId98"/>
    <sheet name="Data 38" sheetId="147" r:id="rId99"/>
    <sheet name="Figure 38" sheetId="148" r:id="rId100"/>
    <sheet name="Data 39" sheetId="149" r:id="rId101"/>
    <sheet name="Figure 39" sheetId="150" r:id="rId102"/>
    <sheet name="Data 40" sheetId="151" r:id="rId103"/>
    <sheet name="Figure 40" sheetId="152" r:id="rId104"/>
    <sheet name="Data 41" sheetId="154" r:id="rId105"/>
    <sheet name="Figure 41" sheetId="153" r:id="rId106"/>
    <sheet name="Data 42" sheetId="156" r:id="rId107"/>
    <sheet name="Figure 42" sheetId="155" r:id="rId108"/>
    <sheet name="Data 43" sheetId="158" r:id="rId109"/>
    <sheet name="Figure 43" sheetId="157" r:id="rId110"/>
    <sheet name="Data 44" sheetId="160" r:id="rId111"/>
    <sheet name="Figure 44" sheetId="159" r:id="rId112"/>
    <sheet name="Data 45" sheetId="162" r:id="rId113"/>
    <sheet name="Figure 45" sheetId="161" r:id="rId114"/>
    <sheet name="Table 7" sheetId="52" r:id="rId115"/>
    <sheet name="Table 7a" sheetId="197" r:id="rId116"/>
    <sheet name="Table 8" sheetId="51" r:id="rId117"/>
    <sheet name="Table 8a" sheetId="198" r:id="rId118"/>
    <sheet name="Data 46" sheetId="11" r:id="rId119"/>
    <sheet name="Figure 46" sheetId="163" r:id="rId120"/>
    <sheet name="Data 47" sheetId="12" r:id="rId121"/>
    <sheet name="Figure 47" sheetId="164" r:id="rId122"/>
    <sheet name="Data 48" sheetId="13" r:id="rId123"/>
    <sheet name="Figure 48" sheetId="165" r:id="rId124"/>
    <sheet name="Data 49" sheetId="14" r:id="rId125"/>
    <sheet name="Figure 49" sheetId="166" r:id="rId126"/>
    <sheet name="Data 50" sheetId="15" r:id="rId127"/>
    <sheet name="Figure 50" sheetId="167" r:id="rId128"/>
    <sheet name="Data 51" sheetId="16" r:id="rId129"/>
    <sheet name="Figure 51" sheetId="168" r:id="rId130"/>
    <sheet name="Data 52" sheetId="36" r:id="rId131"/>
    <sheet name="Figure 52" sheetId="169" r:id="rId132"/>
    <sheet name="Figure 53" sheetId="170" r:id="rId133"/>
    <sheet name="Figure 54" sheetId="171" r:id="rId134"/>
    <sheet name="Data 55" sheetId="34" r:id="rId135"/>
    <sheet name="Figure 55" sheetId="172" r:id="rId136"/>
    <sheet name="Data 56" sheetId="40" r:id="rId137"/>
    <sheet name="Figure 56" sheetId="174" r:id="rId138"/>
    <sheet name="Data 57" sheetId="17" r:id="rId139"/>
    <sheet name="Figure 57" sheetId="178" r:id="rId140"/>
    <sheet name="Data 58" sheetId="29" r:id="rId141"/>
    <sheet name="Figure 58" sheetId="179" r:id="rId142"/>
    <sheet name="Data 59" sheetId="18" r:id="rId143"/>
    <sheet name="Figure 59" sheetId="180" r:id="rId144"/>
    <sheet name="Data 60" sheetId="30" r:id="rId145"/>
    <sheet name="Figure 60" sheetId="181" r:id="rId146"/>
    <sheet name="Data 61" sheetId="31" r:id="rId147"/>
    <sheet name="Figure 61" sheetId="182" r:id="rId148"/>
    <sheet name="Data 62" sheetId="42" r:id="rId149"/>
    <sheet name="Figure 62" sheetId="183" r:id="rId150"/>
    <sheet name="R19" sheetId="175" r:id="rId151"/>
    <sheet name="R20" sheetId="176" r:id="rId152"/>
    <sheet name="R21" sheetId="177" r:id="rId153"/>
    <sheet name="Data 63" sheetId="184" r:id="rId154"/>
    <sheet name="Figure 63" sheetId="185" r:id="rId155"/>
    <sheet name="Data 64" sheetId="187" r:id="rId156"/>
    <sheet name="Figure 64" sheetId="188" r:id="rId157"/>
    <sheet name="Figure 65" sheetId="189" r:id="rId158"/>
    <sheet name="Figure 66" sheetId="190" r:id="rId159"/>
    <sheet name="Data 67" sheetId="194" r:id="rId160"/>
    <sheet name="Figure 67" sheetId="191" r:id="rId161"/>
    <sheet name="Data 68" sheetId="196" r:id="rId162"/>
    <sheet name="Figure 68" sheetId="193" r:id="rId163"/>
  </sheets>
  <externalReferences>
    <externalReference r:id="rId164"/>
    <externalReference r:id="rId165"/>
  </externalReferences>
  <definedNames>
    <definedName name="_xlnm._FilterDatabase" localSheetId="1" hidden="1">Contents!$A$3:$C$103</definedName>
    <definedName name="_xlnm._FilterDatabase" localSheetId="29" hidden="1">'Data 12'!$A$3:$L$81</definedName>
    <definedName name="_xlnm._FilterDatabase" localSheetId="37" hidden="1">'Data 15'!$B$3:$E$55</definedName>
    <definedName name="_Hlk72940103" localSheetId="12">'Table 1'!$B$38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8" i="196" l="1"/>
  <c r="C8" i="196"/>
  <c r="H25" i="184" l="1"/>
  <c r="G25" i="184"/>
  <c r="F25" i="184"/>
  <c r="E25" i="184"/>
  <c r="D25" i="184"/>
  <c r="C25" i="184"/>
  <c r="H24" i="184"/>
  <c r="G24" i="184"/>
  <c r="F24" i="184"/>
  <c r="E24" i="184"/>
  <c r="D24" i="184"/>
  <c r="C24" i="184"/>
  <c r="E12" i="16" l="1"/>
  <c r="E11" i="16"/>
  <c r="E10" i="16"/>
  <c r="E9" i="16"/>
  <c r="E8" i="16"/>
  <c r="E7" i="16"/>
  <c r="E6" i="16"/>
  <c r="E5" i="154" l="1"/>
  <c r="E6" i="154"/>
  <c r="E7" i="154"/>
  <c r="E8" i="154"/>
  <c r="E9" i="154"/>
  <c r="E10" i="154"/>
  <c r="E11" i="154"/>
  <c r="E12" i="154"/>
  <c r="G10" i="149"/>
  <c r="E10" i="149"/>
  <c r="C10" i="149"/>
  <c r="G11" i="147"/>
  <c r="G10" i="147"/>
  <c r="G9" i="147"/>
  <c r="G8" i="147"/>
  <c r="G7" i="147"/>
  <c r="G6" i="147"/>
  <c r="G5" i="147"/>
  <c r="F12" i="81" l="1"/>
  <c r="E10" i="78" l="1"/>
  <c r="C14" i="40" l="1"/>
  <c r="C15" i="40" s="1"/>
  <c r="C6" i="40"/>
  <c r="C7" i="40" l="1"/>
  <c r="N6" i="31"/>
  <c r="M6" i="31"/>
  <c r="L6" i="31"/>
  <c r="K6" i="31"/>
  <c r="J6" i="31"/>
  <c r="I6" i="31"/>
  <c r="H6" i="31"/>
  <c r="G6" i="31"/>
  <c r="F6" i="31"/>
  <c r="E6" i="31"/>
  <c r="D6" i="31"/>
  <c r="G10" i="31" s="1"/>
  <c r="N5" i="31"/>
  <c r="M5" i="31"/>
  <c r="L5" i="31"/>
  <c r="K5" i="31"/>
  <c r="J5" i="31"/>
  <c r="I5" i="31"/>
  <c r="H5" i="31"/>
  <c r="G5" i="31"/>
  <c r="F5" i="31"/>
  <c r="E5" i="31"/>
  <c r="D5" i="31"/>
  <c r="M7" i="30"/>
  <c r="L7" i="30"/>
  <c r="K7" i="30"/>
  <c r="J7" i="30"/>
  <c r="I7" i="30"/>
  <c r="H7" i="30"/>
  <c r="G7" i="30"/>
  <c r="F7" i="30"/>
  <c r="E7" i="30"/>
  <c r="D7" i="30"/>
  <c r="C7" i="30"/>
  <c r="M6" i="30"/>
  <c r="L6" i="30"/>
  <c r="K6" i="30"/>
  <c r="J6" i="30"/>
  <c r="I6" i="30"/>
  <c r="H6" i="30"/>
  <c r="G6" i="30"/>
  <c r="F6" i="30"/>
  <c r="E6" i="30"/>
  <c r="D6" i="30"/>
  <c r="C6" i="30"/>
  <c r="M5" i="30"/>
  <c r="L5" i="30"/>
  <c r="K5" i="30"/>
  <c r="J5" i="30"/>
  <c r="I5" i="30"/>
  <c r="H5" i="30"/>
  <c r="G5" i="30"/>
  <c r="F5" i="30"/>
  <c r="E5" i="30"/>
  <c r="D5" i="30"/>
  <c r="C5" i="30"/>
  <c r="M4" i="30"/>
  <c r="L4" i="30"/>
  <c r="K4" i="30"/>
  <c r="J4" i="30"/>
  <c r="I4" i="30"/>
  <c r="H4" i="30"/>
  <c r="G4" i="30"/>
  <c r="F4" i="30"/>
  <c r="E4" i="30"/>
  <c r="D4" i="30"/>
  <c r="C4" i="30"/>
  <c r="J10" i="31" l="1"/>
  <c r="N4" i="30"/>
  <c r="M10" i="31"/>
  <c r="E10" i="31"/>
  <c r="E9" i="31"/>
  <c r="I9" i="31"/>
  <c r="M9" i="31"/>
  <c r="F9" i="31"/>
  <c r="G9" i="31"/>
  <c r="H9" i="31"/>
  <c r="F10" i="31"/>
  <c r="J9" i="31"/>
  <c r="N6" i="30"/>
  <c r="N9" i="31"/>
  <c r="N10" i="31"/>
  <c r="K9" i="31"/>
  <c r="O5" i="31"/>
  <c r="I10" i="31"/>
  <c r="K10" i="31"/>
  <c r="L10" i="31"/>
  <c r="L9" i="31"/>
  <c r="O5" i="30"/>
  <c r="O6" i="30"/>
  <c r="O4" i="30"/>
  <c r="H10" i="31"/>
  <c r="O6" i="31"/>
  <c r="N5" i="30"/>
  <c r="C30" i="17" l="1"/>
  <c r="C31" i="17" l="1"/>
  <c r="H7" i="15" l="1"/>
  <c r="G7" i="15"/>
  <c r="F7" i="15"/>
  <c r="E7" i="15"/>
  <c r="D7" i="15"/>
  <c r="I6" i="15"/>
  <c r="H5" i="15"/>
  <c r="I5" i="15" s="1"/>
  <c r="G5" i="15"/>
  <c r="F5" i="15"/>
  <c r="E5" i="15"/>
  <c r="D5" i="15"/>
  <c r="C6" i="14"/>
  <c r="C5" i="14"/>
  <c r="C4" i="14"/>
  <c r="O11" i="13"/>
  <c r="N11" i="13"/>
  <c r="O10" i="13"/>
  <c r="N10" i="13"/>
  <c r="O9" i="13"/>
  <c r="N9" i="13"/>
  <c r="O8" i="13"/>
  <c r="N8" i="13"/>
  <c r="O7" i="13"/>
  <c r="N7" i="13"/>
  <c r="O6" i="13"/>
  <c r="N6" i="13"/>
  <c r="N5" i="13"/>
  <c r="C7" i="14" l="1"/>
  <c r="D6" i="14" s="1"/>
  <c r="D5" i="14" l="1"/>
  <c r="D7" i="14"/>
  <c r="D4" i="14"/>
</calcChain>
</file>

<file path=xl/sharedStrings.xml><?xml version="1.0" encoding="utf-8"?>
<sst xmlns="http://schemas.openxmlformats.org/spreadsheetml/2006/main" count="13460" uniqueCount="5185">
  <si>
    <t>Country</t>
  </si>
  <si>
    <t>Share of population connected to hydropower mini-grids</t>
  </si>
  <si>
    <t>Share of population connected to solar PV mini-grids</t>
  </si>
  <si>
    <t>Share of population using solar home systems (11-50 W)</t>
  </si>
  <si>
    <t>Share of population using solar home systems (&gt;50 W)</t>
  </si>
  <si>
    <t>Total share of population using off-grid renewables</t>
  </si>
  <si>
    <t>Nepal</t>
  </si>
  <si>
    <t>Rwanda</t>
  </si>
  <si>
    <t>Mongolia</t>
  </si>
  <si>
    <t>Kenya</t>
  </si>
  <si>
    <t>Vanuatu</t>
  </si>
  <si>
    <t>Fiji</t>
  </si>
  <si>
    <t>Bangladesh</t>
  </si>
  <si>
    <t>Uganda</t>
  </si>
  <si>
    <t>Guinea-Bissau</t>
  </si>
  <si>
    <t>Zambia</t>
  </si>
  <si>
    <t>Afghanistan</t>
  </si>
  <si>
    <t>Sierra Leone</t>
  </si>
  <si>
    <t>Liberia</t>
  </si>
  <si>
    <t>Mali</t>
  </si>
  <si>
    <t>Eritrea</t>
  </si>
  <si>
    <t>Cameroon</t>
  </si>
  <si>
    <t>Benin</t>
  </si>
  <si>
    <t>Senegal</t>
  </si>
  <si>
    <t>Gambia</t>
  </si>
  <si>
    <t>Bhutan</t>
  </si>
  <si>
    <t>Cabo Verde</t>
  </si>
  <si>
    <t>Côte d'Ivoire</t>
  </si>
  <si>
    <t>Myanmar</t>
  </si>
  <si>
    <t>Tajikistan</t>
  </si>
  <si>
    <t>Venezuela</t>
  </si>
  <si>
    <t>Cuba</t>
  </si>
  <si>
    <t>Algeria</t>
  </si>
  <si>
    <t>Sri Lanka</t>
  </si>
  <si>
    <t>Madagascar</t>
  </si>
  <si>
    <t>Ethiopia</t>
  </si>
  <si>
    <t>Burkina Faso</t>
  </si>
  <si>
    <t>Nigeria</t>
  </si>
  <si>
    <t>Guinea</t>
  </si>
  <si>
    <t>Mauritania</t>
  </si>
  <si>
    <t>Zimbabwe</t>
  </si>
  <si>
    <t>India</t>
  </si>
  <si>
    <t>Malawi</t>
  </si>
  <si>
    <t>Maldives</t>
  </si>
  <si>
    <t>Pakistan</t>
  </si>
  <si>
    <t>Philippines</t>
  </si>
  <si>
    <t>Viet Nam</t>
  </si>
  <si>
    <t>Timor-Leste</t>
  </si>
  <si>
    <t>Haiti</t>
  </si>
  <si>
    <t>Honduras</t>
  </si>
  <si>
    <t>Indonesia</t>
  </si>
  <si>
    <t>Ghana</t>
  </si>
  <si>
    <t>Peru</t>
  </si>
  <si>
    <t>Namibia</t>
  </si>
  <si>
    <t>South Africa</t>
  </si>
  <si>
    <t>Lesotho</t>
  </si>
  <si>
    <t>Dominican Republic</t>
  </si>
  <si>
    <t>Colombia</t>
  </si>
  <si>
    <t>Nicaragua</t>
  </si>
  <si>
    <t>Mozambique</t>
  </si>
  <si>
    <t>Niger</t>
  </si>
  <si>
    <t>Cambodia</t>
  </si>
  <si>
    <t>Malaysia</t>
  </si>
  <si>
    <t>Egypt</t>
  </si>
  <si>
    <t>Thailand</t>
  </si>
  <si>
    <t>Chad</t>
  </si>
  <si>
    <t>Ecuador</t>
  </si>
  <si>
    <t>El Salvador</t>
  </si>
  <si>
    <t>State of Palestine</t>
  </si>
  <si>
    <t>Argentina</t>
  </si>
  <si>
    <t>Uruguay</t>
  </si>
  <si>
    <t>Paraguay</t>
  </si>
  <si>
    <t>Brazil</t>
  </si>
  <si>
    <t>Bolivia</t>
  </si>
  <si>
    <t>Togo</t>
  </si>
  <si>
    <t>REGION</t>
  </si>
  <si>
    <t>No modern energy cooking services</t>
  </si>
  <si>
    <t>Transition (Tiers 2 and 3)</t>
  </si>
  <si>
    <t>Modern energy cooking services (Tier 4 and above)</t>
  </si>
  <si>
    <t>(Millions of people)</t>
  </si>
  <si>
    <t>(Share of population)</t>
  </si>
  <si>
    <t>East Asia</t>
  </si>
  <si>
    <t>South-east Asia</t>
  </si>
  <si>
    <t>South Asia</t>
  </si>
  <si>
    <t>Sub-Saharan Africa</t>
  </si>
  <si>
    <t>Latin America and the Caribbean</t>
  </si>
  <si>
    <t>Total</t>
  </si>
  <si>
    <t>Note: Data based on a 71-country sample of 5.3 billion people representing 90% of lower- and lower-middle-income countries. Modern energy cooking services refers to a household context that has met the standards of Tier 4 or higher across all six measurement attributes of the Multi-Tier Framework (MTF). The MTF for cooking includes six attributes: exposure, efficiency, convenience, safety, affordability and fuel availability. To measure progress, each attribute has six tiers, ranging from 0 to 5.</t>
  </si>
  <si>
    <t>Asia</t>
  </si>
  <si>
    <t>China</t>
  </si>
  <si>
    <t>Vietnam</t>
  </si>
  <si>
    <t>Africa</t>
  </si>
  <si>
    <t>Tanzania</t>
  </si>
  <si>
    <t>(Million units)</t>
  </si>
  <si>
    <t>Percent reduction</t>
  </si>
  <si>
    <t>East Africa</t>
  </si>
  <si>
    <t>West Africa</t>
  </si>
  <si>
    <t>Middle East and North Africa</t>
  </si>
  <si>
    <t>Central Africa</t>
  </si>
  <si>
    <t>East Asia &amp; Pacific</t>
  </si>
  <si>
    <t>Latin America and Caribbean</t>
  </si>
  <si>
    <t>Southern Africa</t>
  </si>
  <si>
    <t>Note: Affiliated products are those sold by companies that are connected to any of the partner organisations involved in the semi-annual GOGLA sales data reporting process, including GOGLA members and companies selling products that meet Lighting Global Quality Standards.</t>
  </si>
  <si>
    <t>Solar PV</t>
  </si>
  <si>
    <t>Hydro</t>
  </si>
  <si>
    <t>Diesel / Heavy fuel oil</t>
  </si>
  <si>
    <t>Solar hybrid</t>
  </si>
  <si>
    <t>Biomass</t>
  </si>
  <si>
    <t>Wind</t>
  </si>
  <si>
    <t xml:space="preserve">Other </t>
  </si>
  <si>
    <t>Private equity, venture capital and infrastructure funds</t>
  </si>
  <si>
    <t>Institutional investors</t>
  </si>
  <si>
    <t>Development finance institutions</t>
  </si>
  <si>
    <t>Corporations and business associations</t>
  </si>
  <si>
    <t>Individuals</t>
  </si>
  <si>
    <t>Commercial finance institutions</t>
  </si>
  <si>
    <t>Government agencies and intergovernmental institutions</t>
  </si>
  <si>
    <t>Undisclosed</t>
  </si>
  <si>
    <t>Others</t>
  </si>
  <si>
    <t>Grant</t>
  </si>
  <si>
    <t>Equity</t>
  </si>
  <si>
    <t>Debt</t>
  </si>
  <si>
    <t>Inclusion of off-grid solutions in electricity plan</t>
  </si>
  <si>
    <t>Framework for mini-grids</t>
  </si>
  <si>
    <t>Framework for stand-alone solutions</t>
  </si>
  <si>
    <t>Latin America &amp; Caribbean</t>
  </si>
  <si>
    <t>2015 improvement</t>
  </si>
  <si>
    <t>2019 improvement</t>
  </si>
  <si>
    <t>No. sectors covered with H&amp;C support policies</t>
  </si>
  <si>
    <t>Renewable energy mandates</t>
  </si>
  <si>
    <t>Existing fossil fuel bans in buildings/industry</t>
  </si>
  <si>
    <t>Other support policy</t>
  </si>
  <si>
    <t>Australia</t>
  </si>
  <si>
    <t>X</t>
  </si>
  <si>
    <t>Austria</t>
  </si>
  <si>
    <t xml:space="preserve"> </t>
  </si>
  <si>
    <t>Belgium</t>
  </si>
  <si>
    <t>Bulgaria</t>
  </si>
  <si>
    <t>Canada</t>
  </si>
  <si>
    <t>Chile</t>
  </si>
  <si>
    <t>Costa Rica</t>
  </si>
  <si>
    <t>Cyprus</t>
  </si>
  <si>
    <t>Czech Republic</t>
  </si>
  <si>
    <t>Denmark</t>
  </si>
  <si>
    <t>Estonia</t>
  </si>
  <si>
    <t>Fossil fuel ban</t>
  </si>
  <si>
    <t>Finland</t>
  </si>
  <si>
    <t>France</t>
  </si>
  <si>
    <t>Germany</t>
  </si>
  <si>
    <t>Greece</t>
  </si>
  <si>
    <t>Hungary</t>
  </si>
  <si>
    <t>Ireland</t>
  </si>
  <si>
    <t>Israel</t>
  </si>
  <si>
    <t>Italy</t>
  </si>
  <si>
    <t>Japan</t>
  </si>
  <si>
    <t>Jordan</t>
  </si>
  <si>
    <t>Korea, Republic of</t>
  </si>
  <si>
    <t>Latvia</t>
  </si>
  <si>
    <t>Lebanon</t>
  </si>
  <si>
    <t>Lithuania</t>
  </si>
  <si>
    <t>Luxembourg</t>
  </si>
  <si>
    <t>Macedonia, North</t>
  </si>
  <si>
    <t>Malta</t>
  </si>
  <si>
    <t>Mexico</t>
  </si>
  <si>
    <t>Morocco</t>
  </si>
  <si>
    <t>Netherlands</t>
  </si>
  <si>
    <t>New Zealand</t>
  </si>
  <si>
    <t>Norway</t>
  </si>
  <si>
    <t>Poland</t>
  </si>
  <si>
    <t>Portugal</t>
  </si>
  <si>
    <t>Romania</t>
  </si>
  <si>
    <t>Slovak Republic</t>
  </si>
  <si>
    <t>Slovenia</t>
  </si>
  <si>
    <t>Spain</t>
  </si>
  <si>
    <t>Sweden</t>
  </si>
  <si>
    <t>Switzerland</t>
  </si>
  <si>
    <t>Tunisia</t>
  </si>
  <si>
    <t>Turkey</t>
  </si>
  <si>
    <t>Ukraine</t>
  </si>
  <si>
    <t>United Kingdom</t>
  </si>
  <si>
    <t>United States</t>
  </si>
  <si>
    <t>Other emerging and developing countries</t>
  </si>
  <si>
    <t>European Union and United Kingdom</t>
  </si>
  <si>
    <t>Other developed countries</t>
  </si>
  <si>
    <t>Global</t>
  </si>
  <si>
    <t>Change relative to 2019</t>
  </si>
  <si>
    <t>Share of global investment</t>
  </si>
  <si>
    <t>Europe</t>
  </si>
  <si>
    <t>Americas (excl. United States and Brazil)</t>
  </si>
  <si>
    <t>Middle East &amp; North Africa</t>
  </si>
  <si>
    <t>Asia &amp; Oceania (excl. China and India)</t>
  </si>
  <si>
    <t>Grand Total</t>
  </si>
  <si>
    <t>New Annual Investment (Billion USD)</t>
  </si>
  <si>
    <t>Change relative to 2010</t>
  </si>
  <si>
    <t>Ocean</t>
  </si>
  <si>
    <t>-</t>
  </si>
  <si>
    <t>Geothermal</t>
  </si>
  <si>
    <t>Biofuels</t>
  </si>
  <si>
    <t>Small hydropower</t>
  </si>
  <si>
    <t>Biomass and waste</t>
  </si>
  <si>
    <t>Solar</t>
  </si>
  <si>
    <t>Fossil (conditional and unconditional)</t>
  </si>
  <si>
    <t>Clean energy (conditional and unconditional)</t>
  </si>
  <si>
    <t>Other energy</t>
  </si>
  <si>
    <t>Amount (billion USD)</t>
  </si>
  <si>
    <t>Fossil fuels</t>
  </si>
  <si>
    <t>Renewables</t>
  </si>
  <si>
    <t>Other</t>
  </si>
  <si>
    <t>Enabling technologies and energy efficiency</t>
  </si>
  <si>
    <t>Biofuels and waste</t>
  </si>
  <si>
    <t>Hydropower (small and large)</t>
  </si>
  <si>
    <t>Multiple renewable (incl. geothermal and ocean power)</t>
  </si>
  <si>
    <t xml:space="preserve">Solar </t>
  </si>
  <si>
    <t>Total:</t>
  </si>
  <si>
    <t>Clean mobility</t>
  </si>
  <si>
    <t xml:space="preserve">Energy efficiency </t>
  </si>
  <si>
    <t>Energy efficiency in clean mobility</t>
  </si>
  <si>
    <t xml:space="preserve">Renewable hydrogen </t>
  </si>
  <si>
    <t>MDB</t>
  </si>
  <si>
    <t>Total mitigation funding</t>
  </si>
  <si>
    <t>Other mitigation funding</t>
  </si>
  <si>
    <t>Renewable energy funding</t>
  </si>
  <si>
    <t>Share of renewable energy funding in climate mitigation funding</t>
  </si>
  <si>
    <t>Heating and Cooling</t>
  </si>
  <si>
    <t>Transport</t>
  </si>
  <si>
    <t>Power</t>
  </si>
  <si>
    <t>Targets achieved and later target exists</t>
  </si>
  <si>
    <t>Targets achieved and no later target exists</t>
  </si>
  <si>
    <t>Targets not achieved and later target exists</t>
  </si>
  <si>
    <t>Targets not achieved and no later target exists</t>
  </si>
  <si>
    <t xml:space="preserve">Note: Figure includes only countries with targets in these sectors that are for a specific share from renewable sources by a specific year, and does not include countries with other types of targets in these sectors. </t>
  </si>
  <si>
    <t>Region</t>
  </si>
  <si>
    <t>EUROPE</t>
  </si>
  <si>
    <t>AMERICAS</t>
  </si>
  <si>
    <t>ASIA AND THE PACIFIC</t>
  </si>
  <si>
    <t>AFRICA</t>
  </si>
  <si>
    <t>MIDDLE EAST</t>
  </si>
  <si>
    <t>Non-biomass</t>
  </si>
  <si>
    <t>EJ</t>
  </si>
  <si>
    <t>%</t>
  </si>
  <si>
    <t>Traditional biomass</t>
  </si>
  <si>
    <t>Heat in buildings (incl. district heat)</t>
  </si>
  <si>
    <t>Heat in industry (incl. district heat)</t>
  </si>
  <si>
    <t>Electricity</t>
  </si>
  <si>
    <t>Modern bioenergy</t>
  </si>
  <si>
    <t>Biopower</t>
  </si>
  <si>
    <t>Industry</t>
  </si>
  <si>
    <t>Change 2009-2019 (EJ)</t>
  </si>
  <si>
    <t>Buildings (modern bioenergy)</t>
  </si>
  <si>
    <t>District heating</t>
  </si>
  <si>
    <t>Note: HVO = hydrotreated vegetable oil; HEFA = hydrotreated esters and fatty acids; FAME = fatty acid methyl esters</t>
  </si>
  <si>
    <t>Energy Content (EJ)</t>
  </si>
  <si>
    <t>Ethanol</t>
  </si>
  <si>
    <t xml:space="preserve">Biodiesel (FAME) </t>
  </si>
  <si>
    <t>HVO/HEFA</t>
  </si>
  <si>
    <t>EU-28</t>
  </si>
  <si>
    <t>Rest of Asia</t>
  </si>
  <si>
    <t>North America</t>
  </si>
  <si>
    <t>Rest of World</t>
  </si>
  <si>
    <t>Type of juridiction</t>
  </si>
  <si>
    <t>Jurisdiction</t>
  </si>
  <si>
    <t>Jurisdiction level</t>
  </si>
  <si>
    <t xml:space="preserve">Carbon pricing policy type </t>
  </si>
  <si>
    <t xml:space="preserve">Net zero emissions target </t>
  </si>
  <si>
    <t>Fossil fuel ban Type</t>
  </si>
  <si>
    <t>Subnational</t>
  </si>
  <si>
    <t>Alberta</t>
  </si>
  <si>
    <t>State/province</t>
  </si>
  <si>
    <t>ETS</t>
  </si>
  <si>
    <t>National</t>
  </si>
  <si>
    <t xml:space="preserve">Latin America and the Caribbean  </t>
  </si>
  <si>
    <t>Carbon tax</t>
  </si>
  <si>
    <t>Aruba</t>
  </si>
  <si>
    <t xml:space="preserve">East Asia &amp; Pacific </t>
  </si>
  <si>
    <t>Australian Capital Territory</t>
  </si>
  <si>
    <t>Europe and Central Asia</t>
  </si>
  <si>
    <t>Baja California</t>
  </si>
  <si>
    <t>Balearic Islands</t>
  </si>
  <si>
    <t>Barbados</t>
  </si>
  <si>
    <t>In Policy Document</t>
  </si>
  <si>
    <t>Targeted</t>
  </si>
  <si>
    <t>Achieved</t>
  </si>
  <si>
    <t>British Columbia</t>
  </si>
  <si>
    <t>Both carbon tax and ETS</t>
  </si>
  <si>
    <t>California</t>
  </si>
  <si>
    <t>Chinese Taipei</t>
  </si>
  <si>
    <t xml:space="preserve">Targeted  </t>
  </si>
  <si>
    <t>Targeted (both)</t>
  </si>
  <si>
    <t>Existing</t>
  </si>
  <si>
    <t>Cook Islands</t>
  </si>
  <si>
    <t>Djibouti</t>
  </si>
  <si>
    <t>In Law</t>
  </si>
  <si>
    <t>H - Existing, 
T - Targeted, 
P - Targeted</t>
  </si>
  <si>
    <t>Regional</t>
  </si>
  <si>
    <t>EU, Norway, Iceland, Liechtenstein</t>
  </si>
  <si>
    <t>Fujian</t>
  </si>
  <si>
    <t>H - Targeted &amp; Existing
P - Targeted</t>
  </si>
  <si>
    <t>Guangdong (except Shenzhen)</t>
  </si>
  <si>
    <t>Guyana</t>
  </si>
  <si>
    <t>Hainan Province</t>
  </si>
  <si>
    <t xml:space="preserve">Targeted </t>
  </si>
  <si>
    <t>Hubei</t>
  </si>
  <si>
    <t>Iceland</t>
  </si>
  <si>
    <t>Kazakhstan</t>
  </si>
  <si>
    <t>Liechtenstein</t>
  </si>
  <si>
    <t>Massachussets</t>
  </si>
  <si>
    <t>New Brunswick</t>
  </si>
  <si>
    <t>Newfoundland and Labrador</t>
  </si>
  <si>
    <t>Northwest Territories</t>
  </si>
  <si>
    <t>Nova Scotia</t>
  </si>
  <si>
    <t>H - Existing, T - Targeted</t>
  </si>
  <si>
    <t>Papua New Guinea</t>
  </si>
  <si>
    <t>Prince Edward Island</t>
  </si>
  <si>
    <t>Quebec</t>
  </si>
  <si>
    <t>Saskatchewan</t>
  </si>
  <si>
    <t>Scotland</t>
  </si>
  <si>
    <t>Singapore</t>
  </si>
  <si>
    <t>South Australia</t>
  </si>
  <si>
    <t>Suriname</t>
  </si>
  <si>
    <t>Tasmania</t>
  </si>
  <si>
    <t>Tokelau</t>
  </si>
  <si>
    <t>Tuvalu</t>
  </si>
  <si>
    <t>Washington</t>
  </si>
  <si>
    <t>Zacatecas</t>
  </si>
  <si>
    <t>Hawaii</t>
  </si>
  <si>
    <t>Massachusetts</t>
  </si>
  <si>
    <t>Rhode Island</t>
  </si>
  <si>
    <t>Puerto Rico</t>
  </si>
  <si>
    <t>Targeted renewable energy share (%)</t>
  </si>
  <si>
    <t>ICE ban / EV target (x = not a full ban)</t>
  </si>
  <si>
    <t>x</t>
  </si>
  <si>
    <t>ban (sales) (sub-national)</t>
  </si>
  <si>
    <t>x (sub-national)</t>
  </si>
  <si>
    <t>Yukon</t>
  </si>
  <si>
    <t>Colorado</t>
  </si>
  <si>
    <t>Year</t>
  </si>
  <si>
    <t>Power regulatory incentives/ mandates</t>
  </si>
  <si>
    <t>Transport regulatory incentives/ mandates</t>
  </si>
  <si>
    <t xml:space="preserve"> Heating and cooling regulatory incentives/ mandates</t>
  </si>
  <si>
    <t xml:space="preserve">Source: REN21 Policy Database </t>
  </si>
  <si>
    <t>Feed-in tariff / premium payment</t>
  </si>
  <si>
    <t>Tendering</t>
  </si>
  <si>
    <t>Note: A country is considered to have a policy (and is counted a single time) when it has at least one national or state/provincial-level policy.</t>
  </si>
  <si>
    <t>Level</t>
  </si>
  <si>
    <t>Biodiesel Blend Mandate (% Biodiesel)</t>
  </si>
  <si>
    <t>Biodiesel mandate in %</t>
  </si>
  <si>
    <t>Ethanol Blend Mandate (% Ethanol)</t>
  </si>
  <si>
    <t>Ethanol mandate %</t>
  </si>
  <si>
    <t>Unspecified / Overall Blend Mandate</t>
  </si>
  <si>
    <t>Overall mandate %</t>
  </si>
  <si>
    <t>Advanced Biofuel Mandate by Future Year</t>
  </si>
  <si>
    <t>New South Wales</t>
  </si>
  <si>
    <t>2.6% [7%]</t>
  </si>
  <si>
    <t>Queensland</t>
  </si>
  <si>
    <t>6.3%6</t>
  </si>
  <si>
    <t>3.4%6</t>
  </si>
  <si>
    <t>8.45% [5.75% until October 2020]</t>
  </si>
  <si>
    <t>0.5% total transport energy from advanced biofuels beginning in 2020</t>
  </si>
  <si>
    <t>6.5% [6%]</t>
  </si>
  <si>
    <t>6.5% [8.5%]</t>
  </si>
  <si>
    <t>0.1% total transport energy from advanced biofuels beginning in 2020</t>
  </si>
  <si>
    <t>12% [11%]</t>
  </si>
  <si>
    <t>6% (by volume)</t>
  </si>
  <si>
    <t>9% (by volume) [8%]</t>
  </si>
  <si>
    <t>1% (by volume) of transport fuel must come from advanced biodiesels by 2020.
0.05% (energy) by 2020</t>
  </si>
  <si>
    <t>Manitoba</t>
  </si>
  <si>
    <t>Ontario</t>
  </si>
  <si>
    <t>10% [5%]</t>
  </si>
  <si>
    <t>?</t>
  </si>
  <si>
    <t>10%[8%]</t>
  </si>
  <si>
    <t>Croatia</t>
  </si>
  <si>
    <t>1% [0.97%6]</t>
  </si>
  <si>
    <t>8.81% [6.92%]</t>
  </si>
  <si>
    <t>4.1% (by volume)</t>
  </si>
  <si>
    <t>7.6% [5.75%]</t>
  </si>
  <si>
    <t>0.9% of transport energy from advanced biofuels beginning in 2020</t>
  </si>
  <si>
    <t>[3.1%]</t>
  </si>
  <si>
    <t>10% (Blending obligations should not apply to RON 98 petrol fuel )</t>
  </si>
  <si>
    <t>0.1% [20%]</t>
  </si>
  <si>
    <t>2% [10%]</t>
  </si>
  <si>
    <t>30% [20%]</t>
  </si>
  <si>
    <t>20% [15%]</t>
  </si>
  <si>
    <t>0.5% advanced biofuels in transport by 2020.</t>
  </si>
  <si>
    <t>Minimum share of 0.05% advanced biofuels on the market from 2020 onwards for companies that supplied more than 20 PJ of fuel in the previous
year. This increases to 0.5% by 2025.</t>
  </si>
  <si>
    <t>Maximum methanol blend of 3%</t>
  </si>
  <si>
    <t>[10%]</t>
  </si>
  <si>
    <t>0.25% of transport energy in 2020.(by volume)</t>
  </si>
  <si>
    <t>6.5% (by volume)</t>
  </si>
  <si>
    <t>8% (by volume)</t>
  </si>
  <si>
    <t>0.9% advanced biofuels by 2020</t>
  </si>
  <si>
    <t>7% (by volume)</t>
  </si>
  <si>
    <t>10% (by volume)</t>
  </si>
  <si>
    <t>0.5% from advanced biofuels by 2020 (by volume)</t>
  </si>
  <si>
    <t>Angola</t>
  </si>
  <si>
    <t>China1</t>
  </si>
  <si>
    <t>4% [10%]</t>
  </si>
  <si>
    <t>Dedicated sub-target for advanced biofuels: 0.1% in energy</t>
  </si>
  <si>
    <t>1% advanced biofuels by 2020</t>
  </si>
  <si>
    <t>Guatemala</t>
  </si>
  <si>
    <t>Jamaica</t>
  </si>
  <si>
    <t>Mexico2</t>
  </si>
  <si>
    <t>Panama</t>
  </si>
  <si>
    <t>Sudan</t>
  </si>
  <si>
    <t>0.5% advanced biofuels fuels in aviation by 2020</t>
  </si>
  <si>
    <t>0.1% advanced biofules by 2020</t>
  </si>
  <si>
    <t>7.7% (before double counting), 9.7% (after double counting)</t>
  </si>
  <si>
    <t>Slovakia</t>
  </si>
  <si>
    <t>6.9% (by volume)</t>
  </si>
  <si>
    <t>9% (by volume)</t>
  </si>
  <si>
    <t>0.1% from advanced biofuels 2020</t>
  </si>
  <si>
    <t>10% [7.5%]</t>
  </si>
  <si>
    <t>0.5% from advanced biofuels in 2020</t>
  </si>
  <si>
    <t>0.1% from advanced biofuels from 2020</t>
  </si>
  <si>
    <t>19.3 billion litres by 20203</t>
  </si>
  <si>
    <t>Louisiana</t>
  </si>
  <si>
    <t>15% minimum [5% minimum]</t>
  </si>
  <si>
    <t>Minnesota</t>
  </si>
  <si>
    <t>20% [10%]</t>
  </si>
  <si>
    <t>New Mexico</t>
  </si>
  <si>
    <t>Oregon</t>
  </si>
  <si>
    <t>Hawaii, Missouri and Montana</t>
  </si>
  <si>
    <t>COUNTRY</t>
  </si>
  <si>
    <t>World</t>
  </si>
  <si>
    <t>2013</t>
  </si>
  <si>
    <t>2014</t>
  </si>
  <si>
    <t>2015</t>
  </si>
  <si>
    <t>2016</t>
  </si>
  <si>
    <t>2017</t>
  </si>
  <si>
    <t>total PED (ktoe)</t>
  </si>
  <si>
    <t>PED RE Hydro, solar…) (ktoe)</t>
  </si>
  <si>
    <t xml:space="preserve">Added RE </t>
  </si>
  <si>
    <t>PED non-RE (ktoe)</t>
  </si>
  <si>
    <t>Carbon input = GHG emissions due to PED (tCO2)</t>
  </si>
  <si>
    <t>GDP</t>
  </si>
  <si>
    <t>Non-RE emission factor</t>
  </si>
  <si>
    <t>RE emission factor</t>
  </si>
  <si>
    <t>Additional GHG emissions due to additional transformation losses</t>
  </si>
  <si>
    <t>PED adjusted</t>
  </si>
  <si>
    <t>Actual carbon input (tCO2)</t>
  </si>
  <si>
    <t>Adjusted carbon input if no modern zero RE</t>
  </si>
  <si>
    <t>Adjusted carbon input if no RE or EE</t>
  </si>
  <si>
    <t>adjusted PED no RE nor EE</t>
  </si>
  <si>
    <t xml:space="preserve">Actual PED intensity (ktoe/M$) </t>
  </si>
  <si>
    <t xml:space="preserve">PED adjusted intensity (ktoe/M$) </t>
  </si>
  <si>
    <t>Actual carbon intensity</t>
  </si>
  <si>
    <t>Adjusted carbon intensity without zero-emission renewable electricity</t>
  </si>
  <si>
    <t>Adjusted carbon intensity without zero-emission renewable electricity nor energy efficiency improvements</t>
  </si>
  <si>
    <t>Energy efficiency gains attributed to energy efficiency</t>
  </si>
  <si>
    <t>Energy efficiency gains attributed to renewables</t>
  </si>
  <si>
    <t>Carbon efficiency gains attributed to energy efficiency</t>
  </si>
  <si>
    <t>Carbon efficiency gains attributed to renewables</t>
  </si>
  <si>
    <t>Compound average annual growth, 2008-2018</t>
  </si>
  <si>
    <t>Total growth, 2008-2018</t>
  </si>
  <si>
    <t>Asia excluding China and India</t>
  </si>
  <si>
    <t>Final energy carbon intensity (gCO2/MJ)</t>
  </si>
  <si>
    <t>Share of modern renewables in TFEC</t>
  </si>
  <si>
    <t>Compound average annual change, 2008-2018</t>
  </si>
  <si>
    <t>Average energy intensity</t>
  </si>
  <si>
    <t>Average carbon intensity in industry</t>
  </si>
  <si>
    <t>Global share of renewable energy in industry</t>
  </si>
  <si>
    <t>TFEC industry</t>
  </si>
  <si>
    <t>Renewable energy direct use industry</t>
  </si>
  <si>
    <t>Electricity in industry</t>
  </si>
  <si>
    <t>All electricity</t>
  </si>
  <si>
    <t>Renewable electricity</t>
  </si>
  <si>
    <t xml:space="preserve">Average passenger-kilometres per year (cars / light trucks) (10^9 pkm)                                         </t>
  </si>
  <si>
    <t xml:space="preserve">Average carbon intensity per vehicle-kilometre travelled (cars / light trucks) (kgCO2/vkm)                   </t>
  </si>
  <si>
    <t>After indexation</t>
  </si>
  <si>
    <t xml:space="preserve">Cars and light trucks: vehicle kilometres travelled (billions)                                        </t>
  </si>
  <si>
    <t xml:space="preserve">Cars and light trucks: carbon intensity per vehicle-kilometre travelled (kgCO2/vkm)                   </t>
  </si>
  <si>
    <t>Gross Additions 2020</t>
  </si>
  <si>
    <t>Total End-2020</t>
  </si>
  <si>
    <t>Glazed</t>
  </si>
  <si>
    <t>Unglazed</t>
  </si>
  <si>
    <t>Glazed and unglazed Total</t>
  </si>
  <si>
    <t>Total 20 Top Countries</t>
  </si>
  <si>
    <t>World Total</t>
  </si>
  <si>
    <t>Note: Countries are ordered according to total newly installed collector capacity in 2020. Data are for glazed and unglazed water collectors excluding the following: air collectors, which added at least 1 GWth to the total in operation at the end of 2019 (latest data available); concentrating collectors, which achieved 566 MWth in operation at the end of 2020; and solar PV-thermal (PV-T) technologies, which recorded 635 MWth in operation at the end of 2020.</t>
  </si>
  <si>
    <t>Added 2020</t>
  </si>
  <si>
    <t>MW</t>
  </si>
  <si>
    <t>GW</t>
  </si>
  <si>
    <t>Top Countries by Additions</t>
  </si>
  <si>
    <t>–</t>
  </si>
  <si>
    <t>Top Countries by Total Capacity</t>
  </si>
  <si>
    <t>World Total </t>
  </si>
  <si>
    <t>Note: Capacity additions are rounded to the nearest 1 MW, and totals are rounded to the nearest 0.1 GW. Rounding is to account for uncertainties and inconsistencies in available data. Table reflects known new capacity as well as known capacity increases at existing facilities but does not indicate capacity decommissioning or derating of existing facilities, although those may be reflected (at least partially) in total capacity values. For more information and statistics, see Geothermal section in Market and Industry chapter and related endnotes.</t>
  </si>
  <si>
    <t>The Netherlands</t>
  </si>
  <si>
    <t>Korea</t>
  </si>
  <si>
    <t>Share of renewable energy in TFEC in 2019</t>
  </si>
  <si>
    <t>Target for renewables in TFEC for year-end 2020</t>
  </si>
  <si>
    <t>EU-27</t>
  </si>
  <si>
    <t>Republic of Korea</t>
  </si>
  <si>
    <t>Russian Federation*</t>
  </si>
  <si>
    <t>Saudi Arabia*</t>
  </si>
  <si>
    <t>Note: Figure shows countries among the top 15 according to the best available data at the time of publication. Several smaller countries with low total generation and/or high imports are excluded from this list.</t>
  </si>
  <si>
    <t>Wind power</t>
  </si>
  <si>
    <t>VRE 2020</t>
  </si>
  <si>
    <t xml:space="preserve">Portugal </t>
  </si>
  <si>
    <t>Country/region</t>
  </si>
  <si>
    <t>Target year</t>
  </si>
  <si>
    <t>Proposed</t>
  </si>
  <si>
    <t>In law/policy document</t>
  </si>
  <si>
    <t>Pledge</t>
  </si>
  <si>
    <t>Lao PDR</t>
  </si>
  <si>
    <t>Mauritius</t>
  </si>
  <si>
    <t>NDC</t>
  </si>
  <si>
    <t>Vatican City</t>
  </si>
  <si>
    <t>N/A</t>
  </si>
  <si>
    <t>Nauru</t>
  </si>
  <si>
    <t>National plan/strategy</t>
  </si>
  <si>
    <t>Targets</t>
  </si>
  <si>
    <t>Policies</t>
  </si>
  <si>
    <t>E</t>
  </si>
  <si>
    <t>Energy (final or primary)</t>
  </si>
  <si>
    <t>X – Existing national policy or tender framework (could include sub-national)</t>
  </si>
  <si>
    <t>P</t>
  </si>
  <si>
    <t>X* – Existing sub-national policy or tender framework (but no national)</t>
  </si>
  <si>
    <t>HC</t>
  </si>
  <si>
    <t xml:space="preserve">Heating or cooling </t>
  </si>
  <si>
    <t>H – National tender held in 2020</t>
  </si>
  <si>
    <t>T</t>
  </si>
  <si>
    <t xml:space="preserve">Transport </t>
  </si>
  <si>
    <t>H* – Sub-national tender held in 2020</t>
  </si>
  <si>
    <t>*</t>
  </si>
  <si>
    <t xml:space="preserve">Indicates sub-national target </t>
  </si>
  <si>
    <t>(R)</t>
  </si>
  <si>
    <t>Revised</t>
  </si>
  <si>
    <t>O - Removed</t>
  </si>
  <si>
    <t>(N)</t>
  </si>
  <si>
    <t>New</t>
  </si>
  <si>
    <t>N – New (one or more policies of this type)</t>
  </si>
  <si>
    <t>(O)</t>
  </si>
  <si>
    <t>Removed or came to term</t>
  </si>
  <si>
    <t xml:space="preserve">N* - New sub-national </t>
  </si>
  <si>
    <t>R – Revised (from previously exisiting)</t>
  </si>
  <si>
    <t xml:space="preserve">R* – Revised sub-national </t>
  </si>
  <si>
    <t xml:space="preserve">Renewable energy targets </t>
  </si>
  <si>
    <t>Renewable energy in INDC or NDC</t>
  </si>
  <si>
    <t>Regulatory Policies</t>
  </si>
  <si>
    <t>Fiscal Incentives and Public Financing</t>
  </si>
  <si>
    <t>Source</t>
  </si>
  <si>
    <t>Feed-in tariff/ premium payment</t>
  </si>
  <si>
    <t>Electric utility quota obligation/RPS</t>
  </si>
  <si>
    <t>Net metering/billing</t>
  </si>
  <si>
    <t>Biofuel blend, renewable transport obligation/mandate</t>
  </si>
  <si>
    <t>Renewable heat obligation/mandate, heat feed-in tariff, fossil fuel ban for heating</t>
  </si>
  <si>
    <t>Tradable REC</t>
  </si>
  <si>
    <t>Investment or production tax credits</t>
  </si>
  <si>
    <t>Energy production payment</t>
  </si>
  <si>
    <t>Public investment, loans, grants, capital subsidies or rebates</t>
  </si>
  <si>
    <t>High Income Countries</t>
  </si>
  <si>
    <t>https://www4.unfccc.int/sites/ndcstaging/Pages/Home.aspx
https://www4.unfccc.int/sites/ndcstaging/Pages/LatestSubmissions.aspx</t>
  </si>
  <si>
    <t>Andorra</t>
  </si>
  <si>
    <t>Antigua and Barbuda</t>
  </si>
  <si>
    <t>E, P</t>
  </si>
  <si>
    <t>https://www.forbes.com/sites/energyinnovation/2019/10/15/argentina-may-be-the-hottest-renewable-energy-market-you-havent-heard-of-can-it-spur-a-global-boom/#3daff289eeb2</t>
  </si>
  <si>
    <t>X6, X</t>
  </si>
  <si>
    <t>X6</t>
  </si>
  <si>
    <t>X, X(R)6</t>
  </si>
  <si>
    <t>P, P*(N), T*</t>
  </si>
  <si>
    <t>X*</t>
  </si>
  <si>
    <t>X, X*</t>
  </si>
  <si>
    <t>X, X(R)6, N*</t>
  </si>
  <si>
    <t>https://onestepoffthegrid.com.au/new-crack-in-solar-ceiling-as-victoria-sweetens-rooftop-deal-for-landlords/</t>
  </si>
  <si>
    <t>E, P, HC(O), T</t>
  </si>
  <si>
    <t>https://www.iea.org/policies/7438-smart-metering-and-informative-billing?q=utility%20obligation%20austria&amp;s=1</t>
  </si>
  <si>
    <t>R</t>
  </si>
  <si>
    <t>N6</t>
  </si>
  <si>
    <t>X6(X*)</t>
  </si>
  <si>
    <t>Bahamas, The</t>
  </si>
  <si>
    <t>Bahrain</t>
  </si>
  <si>
    <t>N</t>
  </si>
  <si>
    <t>http://www.tradearabia.com/news/IND_370512.html</t>
  </si>
  <si>
    <t>Barbados1</t>
  </si>
  <si>
    <t>E, E*, P(O), P*(O), HC, T</t>
  </si>
  <si>
    <t>Brunei Darussalam</t>
  </si>
  <si>
    <t>P*</t>
  </si>
  <si>
    <t>X, X*, R*</t>
  </si>
  <si>
    <t>X (R)</t>
  </si>
  <si>
    <t>X6, X, R</t>
  </si>
  <si>
    <t>Canada’s climate plan: From higher carbon taxes, building retrofits, and a national hydrogen strategy to planting trees - The Globe and Mail</t>
  </si>
  <si>
    <t>X, X(R)7, N7*, X(R)6, N*</t>
  </si>
  <si>
    <t>https://www.cer-rec.gc.ca/en/data-analysis/energy-commodities/electricity/report/2016-canadian-renewable-power/province/canadas-renewable-power-landscape-2016-energy-market-analysis-british-columbia.html#:~:text=Close%20to%2095%25%20of%20BC's,gas%2C%20wind%2C%20and%20oil</t>
  </si>
  <si>
    <t>X, H</t>
  </si>
  <si>
    <t>E, P(O), HC(O), T</t>
  </si>
  <si>
    <t>H</t>
  </si>
  <si>
    <t>Croatia introduces provisions to tender 1 GW of solar – pv magazine International (pv-magazine.com)</t>
  </si>
  <si>
    <t>E(N), P(O), HC(O), T(N)</t>
  </si>
  <si>
    <t>Czech government plans retroactive cuts for PV incentives, again – pv magazine International (pv-magazine.com)</t>
  </si>
  <si>
    <t>E, P(N), HC(O), T(O)</t>
  </si>
  <si>
    <t>X8 9</t>
  </si>
  <si>
    <t>X6, N</t>
  </si>
  <si>
    <t>https://www.iea.org/policies/5122-energy-strategy-2050?q=fossil%20fuel%20bans%20in%20heating&amp;s=1; https://kefm.dk/Media/C/B/faktaark-klimaaftale%20(English%20august%2014).pdf</t>
  </si>
  <si>
    <t>E, P, HC, T</t>
  </si>
  <si>
    <t>https://renewablesnow.com/news/estonia-kicks-off-1st-auction-for-small-scale-renewables-677473/</t>
  </si>
  <si>
    <t>N6, X, X7</t>
  </si>
  <si>
    <t>X, X6, N</t>
  </si>
  <si>
    <t>https://valtioneuvosto.fi/en/-/10616/hallitus-paatti-vuoden-2020-neljannesta-lisatalousarvioesityksesta</t>
  </si>
  <si>
    <t>E, P(N), HC, T</t>
  </si>
  <si>
    <t>French parliament approves retroactive FIT cuts for pre-2011, large scale PV – pv magazine International (pv-magazine.com)</t>
  </si>
  <si>
    <t>E, P(N), HC(O), T</t>
  </si>
  <si>
    <t>X9</t>
  </si>
  <si>
    <t>E, HC(O), P, T</t>
  </si>
  <si>
    <t>X8</t>
  </si>
  <si>
    <t>X, X(R)6, N</t>
  </si>
  <si>
    <t>Greece goes after cleaner transport with tax breaks for electric cars | Reuters</t>
  </si>
  <si>
    <t>E(N), P(N), HC(O), T(N)</t>
  </si>
  <si>
    <t>http://www.res-legal.eu/search-by-country/hungary/tools-list/c/hungary/s/res-e/t/promotion/sum/144/lpid/143/</t>
  </si>
  <si>
    <t>X, X</t>
  </si>
  <si>
    <t>E(O), T(O), HC(O), P(O)</t>
  </si>
  <si>
    <t>X(R)6, X(R)7</t>
  </si>
  <si>
    <t>E(N), P(N), T</t>
  </si>
  <si>
    <t>X, N</t>
  </si>
  <si>
    <t>Israel launches 10-year national energy efficiency plan - Xinhua | English.news.cn (xinhuanet.com)</t>
  </si>
  <si>
    <t>X, X6, X7, N*, N</t>
  </si>
  <si>
    <t>Italy extends 110% fiscal break for rooftop PV linked to building renovations to 2022 – pv magazine International (pv-magazine.com)</t>
  </si>
  <si>
    <t>Cabinet approves Renewable Energy Act amendment bill - Lexology</t>
  </si>
  <si>
    <t>S.Korea to spend $95 bln on green projects to boost economy (trust.org)</t>
  </si>
  <si>
    <t>Kuwait</t>
  </si>
  <si>
    <t>E, P, HC, T(O)</t>
  </si>
  <si>
    <t>X, N6, N</t>
  </si>
  <si>
    <t>Paskelbtas kvietimas senų ir neefektyvių šildymo katilų keitimui - aplinkos projektų valdymo agentūra (apva.lt)</t>
  </si>
  <si>
    <t>E, P(O), HC, T</t>
  </si>
  <si>
    <t>Monaco</t>
  </si>
  <si>
    <t>https://www.tendersinfo.com/searchresult</t>
  </si>
  <si>
    <t>E, P(O), HC, T(O)</t>
  </si>
  <si>
    <t>X6(R), R, N</t>
  </si>
  <si>
    <t>https://www.dentons.com/en/insights/alerts/2020/april/16/ams-dutch-subsidies-for-renewable-energy-the-end-of-the-sde-scheme; (2) https://english.rvo.nl/subsidies-programmes/sde</t>
  </si>
  <si>
    <t>https://reneweconomy.com.au/nz-puts-hard-cap-on-emissions-for-first-time-to-strengthen-its-trading-scheme-27417/</t>
  </si>
  <si>
    <t>E(O), P(O), T(O), HC(O)</t>
  </si>
  <si>
    <t>X, X7</t>
  </si>
  <si>
    <t>X, X9</t>
  </si>
  <si>
    <t>Oman</t>
  </si>
  <si>
    <t>P(N)</t>
  </si>
  <si>
    <t>Palau</t>
  </si>
  <si>
    <t>E(O), P</t>
  </si>
  <si>
    <t>Portugal2</t>
  </si>
  <si>
    <t>E, P, HC(O), T(N)</t>
  </si>
  <si>
    <t>Qatar</t>
  </si>
  <si>
    <t>E(N), P(O), HC(N), T(N)</t>
  </si>
  <si>
    <t>X, X6</t>
  </si>
  <si>
    <t>San Marino</t>
  </si>
  <si>
    <t>Saudi Arabia</t>
  </si>
  <si>
    <t>https://www.pv-magazine.com/2020/07/13/saudi-arabia-introduces-new-provisions-for-rooftop-pv/</t>
  </si>
  <si>
    <t>Seychelles</t>
  </si>
  <si>
    <t>P(O)</t>
  </si>
  <si>
    <t>https://www.pv-magazine.com/2020/02/26/slovakia-launches-first-renewables-auction/</t>
  </si>
  <si>
    <t>Spain3</t>
  </si>
  <si>
    <t>St. Kitts and Nevis</t>
  </si>
  <si>
    <t>E(N), P, HC(O), T(O)</t>
  </si>
  <si>
    <t>O</t>
  </si>
  <si>
    <t>Switzerland provides additional $47m for solar incentives – pv magazine International (pv-magazine.com)</t>
  </si>
  <si>
    <t xml:space="preserve">https://www.tendersinfo.com/searchresult
</t>
  </si>
  <si>
    <t>Trinidad and Tobago</t>
  </si>
  <si>
    <t>United Arab Emirates</t>
  </si>
  <si>
    <t>P, P*(O)</t>
  </si>
  <si>
    <t>R*</t>
  </si>
  <si>
    <t>https://www.pv-magazine.com/2020/05/26/dubai-utility-clamps-down-on-net-metered-commercial-solar/</t>
  </si>
  <si>
    <t>https://www.utilitydive.com/news/new-york-adopts-net-metering-alternative-delays-implementation-due-to-covi/581812/#:~:text=The%20New%20York%20State%20Public,the%20impacts%20of%20COVID%2D19 ; https://static1.squarespace.com/static/5ac5143f9d5abb8923a86849/t/601093095908283f619d1b34/1611698959121/Q4-20-Solar-Exec-Summary-Final.pdf ; https://www.solarpowerworldonline.com/2020/03/which-states-offer-net-metering/</t>
  </si>
  <si>
    <t>E(O), P(N), P*(O), T(N), HC(O)</t>
  </si>
  <si>
    <t>X6, X(R)7, N, N*</t>
  </si>
  <si>
    <t xml:space="preserve">https://renewablesnow.com/news/round-up-of-renewable-energy-ppa-news-jan-1-12-683242/ (2) https://www.gov.uk/government/publications/changes-to-the-renewable-heat-incentive-rhi-schemes/changes-to-rhi-support-and-covid-19-response (3) https://energy.zerowastescotland.org.uk/SMELoan (4) https://www.greentechmedia.com/articles/read/uk-unveils-ten-point-plan-to-be-net-zero-by-2050?utm_medium=email&amp;utm_source=Daily&amp;utm_campaign=GTMDaily
; (3) https://www.theguardian.com/environment/2020/sep/30/green-homes-grant-apply-egland-vouchers-insulation-double-glazing
</t>
  </si>
  <si>
    <t>T(N), P*(N)</t>
  </si>
  <si>
    <t>T added</t>
  </si>
  <si>
    <t>R*, N*</t>
  </si>
  <si>
    <t>Multiple states: DC, Connecticut, New Jersey, Massachusetts, Nevada, California</t>
  </si>
  <si>
    <t>https://www.utilitydive.com/news/new-york-adopts-net-metering-alternative-delays-implementation-due-to-covi/581812/#:~:text=The%20New%20York%20State%20Public,the%20impacts%20of%20COVID%2D19 ; https://static1.squarespace.com/static/5ac5143f9d5abb8923a86849/t/601093095908283f619d1b34/1611698959121/Q4-20-Solar-Exec-Summary-Final.pdf</t>
  </si>
  <si>
    <t>X*, R</t>
  </si>
  <si>
    <t>X, X*9</t>
  </si>
  <si>
    <t>https://www.renewableenergyworld.com/ugc/articles/2018/05/17/why-californias-new-home-solar-requirement-includes-batteries-and-not-zero-net-energy.html</t>
  </si>
  <si>
    <t>X*, H*</t>
  </si>
  <si>
    <t>https://www.energy.gov/savings/residential-renewable-energy-tax-credit</t>
  </si>
  <si>
    <t>X, X7, X7*, N, N*</t>
  </si>
  <si>
    <t>X6, X(R)7*, N*, N*</t>
  </si>
  <si>
    <t>California Moves to Tackle Another Big Emissions Source: Fossil Fuel Use in Buildings | Greentech Media (2) https://www.govtech.com/fs/New-Hawaii-Law-Could-Help-Boost-EV-Charging-Access.html</t>
  </si>
  <si>
    <t>Upper-middle income countries</t>
  </si>
  <si>
    <t>Albania</t>
  </si>
  <si>
    <t>E, T(O)</t>
  </si>
  <si>
    <t>Armenia</t>
  </si>
  <si>
    <t>Azerbaijan</t>
  </si>
  <si>
    <t>Belarus</t>
  </si>
  <si>
    <t>Belize</t>
  </si>
  <si>
    <t>Bosnia and Herzegovina</t>
  </si>
  <si>
    <t>E(O), HC(O), T(O), P</t>
  </si>
  <si>
    <t>Botswana</t>
  </si>
  <si>
    <t>https://www.pv-magazine.com/2020/11/10/botswana-launches-net-metering-scheme-for-rooftop-pv/</t>
  </si>
  <si>
    <t>P, T</t>
  </si>
  <si>
    <t>E, P(N), HC, T(N)</t>
  </si>
  <si>
    <t>E(N), P(N), HC(O), T(O)</t>
  </si>
  <si>
    <t>X*, X7</t>
  </si>
  <si>
    <t>X, O</t>
  </si>
  <si>
    <t>China entering post-FIT era with solid prospects – pv magazine International (pv-magazine.com)</t>
  </si>
  <si>
    <t>X, X(R)6, X(R)7, O</t>
  </si>
  <si>
    <t>China to Slash Subsidies for Renewable Energy Amid Drive to Cut State Support (caixinglobal.com)</t>
  </si>
  <si>
    <t>https://renewablesnow.com/news/round-up-of-renewable-energy-ppa-news-dec-9-31-682022/</t>
  </si>
  <si>
    <t>Dominica</t>
  </si>
  <si>
    <t>2017 Power target not achieved or replaced: http://global-climatescope.org/results/ec#power-market</t>
  </si>
  <si>
    <t>Equatorial Guinea</t>
  </si>
  <si>
    <t>Gabon</t>
  </si>
  <si>
    <t>Grenada</t>
  </si>
  <si>
    <t>E, P, T</t>
  </si>
  <si>
    <t>Iran</t>
  </si>
  <si>
    <t>Iraq</t>
  </si>
  <si>
    <t>https://www.pv-magazine.com/2019/05/03/iraq-kicks-off-huge-755-mw-solar-tender/</t>
  </si>
  <si>
    <t>E, P, HC(O)</t>
  </si>
  <si>
    <t>E, P(O), HC</t>
  </si>
  <si>
    <t>Libya</t>
  </si>
  <si>
    <t>E, P, HC(O), T(O)</t>
  </si>
  <si>
    <t>P, HC(O), T(O)</t>
  </si>
  <si>
    <t>E, P(O)</t>
  </si>
  <si>
    <t>Marshall Islands</t>
  </si>
  <si>
    <t>E(O), P(O), HC, T(O)</t>
  </si>
  <si>
    <t>http://dof.gob.mx/nota_detalle_popup.php?codigo=5557997</t>
  </si>
  <si>
    <t>Montenegro</t>
  </si>
  <si>
    <t>E(O), P(O), HC(O), T(O)</t>
  </si>
  <si>
    <t>Montenegro introduces cap and trade scheme for major CO2 emitters | Reuters</t>
  </si>
  <si>
    <t>T(N)</t>
  </si>
  <si>
    <t>Russian Federation</t>
  </si>
  <si>
    <t>Samoa</t>
  </si>
  <si>
    <t>Serbia</t>
  </si>
  <si>
    <t>E(O), P, HC(O), T(O)</t>
  </si>
  <si>
    <t>St. Lucia</t>
  </si>
  <si>
    <t>St. Vincent and the Grenadines1</t>
  </si>
  <si>
    <t>Taiwan</t>
  </si>
  <si>
    <t>X(R)</t>
  </si>
  <si>
    <t>https://www.researchgate.net/publication/260290446_A_review_of_net_metering_mechanism_for_electricity_renewable_energy_sources</t>
  </si>
  <si>
    <t>X(R), X6, N7</t>
  </si>
  <si>
    <t>Energy Ministry keen to maintain subsidies for biofuels (bangkokpost.com)</t>
  </si>
  <si>
    <t>Tonga</t>
  </si>
  <si>
    <t>P, HC</t>
  </si>
  <si>
    <t>https://www.pv-magazine.com/2019/05/20/turkey-introduces-net-metering-for-residential-pv-and-new-rules-for-unlicensed-solar/</t>
  </si>
  <si>
    <t>Turkey extends feed-in-tariff scheme for geothermal to mid-2021 | ThinkGeoEnergy - Geothermal Energy News</t>
  </si>
  <si>
    <t>Turkmenistan</t>
  </si>
  <si>
    <t>Lower-middle income countries</t>
  </si>
  <si>
    <t>E, P(N)</t>
  </si>
  <si>
    <t>E, P, HC</t>
  </si>
  <si>
    <t>https://www.pv-magazine.com/2020/09/09/bhutan-launches-ground-mounted-pv-tender/</t>
  </si>
  <si>
    <t>Congo, Republic of</t>
  </si>
  <si>
    <t>Côte d’Ivoire</t>
  </si>
  <si>
    <t>Eswatini</t>
  </si>
  <si>
    <t>Georgia</t>
  </si>
  <si>
    <t>E, P, P*, HC, T</t>
  </si>
  <si>
    <t>X*, N*</t>
  </si>
  <si>
    <t>Kerala Commission Issues Renewable Energy &amp; Net Metering Regulations (saurenergy.com)</t>
  </si>
  <si>
    <t>X, H, H*</t>
  </si>
  <si>
    <t>X6, N7*, N*</t>
  </si>
  <si>
    <t>https://mercomindia.com/up-announces-subsidy-residential-rooftop-solar-systems/</t>
  </si>
  <si>
    <t>Kiribati</t>
  </si>
  <si>
    <t>Kosovo</t>
  </si>
  <si>
    <t>E(O), P(O), HC(O)</t>
  </si>
  <si>
    <t>Kyrgyzstan</t>
  </si>
  <si>
    <t>E(O), P(O)</t>
  </si>
  <si>
    <t>Micronesia, Federated States of</t>
  </si>
  <si>
    <t>Moldova</t>
  </si>
  <si>
    <t>P, HC(O)</t>
  </si>
  <si>
    <t>https://news.masdar.ae/en/news/2019/05/23/10/46/noor-midelt-phase-1-hybrid-solar-power-plant</t>
  </si>
  <si>
    <t>Palestine, State of5</t>
  </si>
  <si>
    <t>https://www4.unfccc.int/sites/submissions/INDC/Published%20Documents/Philippines/1/Philippines%20-%20Final%20INDC%20submission.pdf</t>
  </si>
  <si>
    <t>https://www.bworldonline.com/green-energy-auction-seen-starting-next-year/</t>
  </si>
  <si>
    <t>São Tomé and Príncipe</t>
  </si>
  <si>
    <t>Solomon Islands</t>
  </si>
  <si>
    <t>E(?), P</t>
  </si>
  <si>
    <t>P(N), T(O)</t>
  </si>
  <si>
    <t>https://www.pv-magazine.com/2020/02/28/tunisia-introduces-new-rules-for-self-consumption-net-metering/</t>
  </si>
  <si>
    <t>E, P(O), HC(O), T(O)</t>
  </si>
  <si>
    <t>Ukrainian parliament confirms retroactive FiT cuts (renewablesnow.com)</t>
  </si>
  <si>
    <t>Uzbekistan</t>
  </si>
  <si>
    <t>https://energy.economictimes.indiatimes.com/news/renewable/uzbekistan-invites-bids-for-100-megawatt-wind-farm-project/75162299</t>
  </si>
  <si>
    <t>https://www.bakermckenzie.com/en/insight/publications/2020/03/vietnam-feed-in-tariffs-biomass-power-projects</t>
  </si>
  <si>
    <t>Low Income Countries</t>
  </si>
  <si>
    <t>Burundi</t>
  </si>
  <si>
    <t>Central African Republic</t>
  </si>
  <si>
    <t>Comoros</t>
  </si>
  <si>
    <t>Congo, Democratic Republic of</t>
  </si>
  <si>
    <t>Korea, Democratic People's Republic</t>
  </si>
  <si>
    <t>P, HC, T</t>
  </si>
  <si>
    <t>Somalia</t>
  </si>
  <si>
    <t>South Sudan</t>
  </si>
  <si>
    <t>Syria</t>
  </si>
  <si>
    <t>2017 targets not achieved: http://global-climatescope.org/results/ug#power-market</t>
  </si>
  <si>
    <t>New energy policy to promote solar and geothermal sectors in Uganda | Pumps Africa (pumps-africa.com)</t>
  </si>
  <si>
    <t>Yemen</t>
  </si>
  <si>
    <t>E(O), P, T(O), HC(O)</t>
  </si>
  <si>
    <t>T(N), P</t>
  </si>
  <si>
    <t>https://www.pv-magazine.com/2020/05/18/zimbabwe-launches-smart-meter-led-net-metering-and-500-mw-solar-tender/</t>
  </si>
  <si>
    <t>Note: Countries are organised according to annual gross national income (GNI) per capita levels as follows: “high” is USD 12,535 or more, “upper-middle” is USD 4,046 to USD 12,535, “lower-middle” is USD 1,036 to USD 4,045 and “low” is USD 1,036 or less. Per capita income levels and group classifications from World Bank, “Country and lending groups”, http://data.worldbank.org/about/country-and-lending-groups, viewed May 2021. Only enacted policies are included in the table; however, for some policies shown, implementing regulations may not yet be developed or effective, leading to lack of implementation or impacts. Policies known to be discontinued have been omitted or marked as removed or expired. Many feed-in policies are limited in scope of technology.</t>
  </si>
  <si>
    <t>Target</t>
  </si>
  <si>
    <t>Policy/Programme</t>
  </si>
  <si>
    <t>European Union</t>
  </si>
  <si>
    <t>6 GW installed electrolyser capacity and 1 million tonnes of renewable hydrogen production by 2024; 40 GW installed electrolyser capacity and 10 million tonnes of renewable hydrogen production and 40 GW in partner countries for exporting to the EU by 2030</t>
  </si>
  <si>
    <t>Northern Territory</t>
  </si>
  <si>
    <t>Renewable hydrogen production to start by 2022</t>
  </si>
  <si>
    <t>Victoria</t>
  </si>
  <si>
    <t>Western Australia</t>
  </si>
  <si>
    <t>Up to 10% renewable hydrogen blend in gas pipelines and networks by 2030</t>
  </si>
  <si>
    <t>5 GW (under development) and 200 kilotonnes of hydrogen production by 2025; 25 GW by 2030</t>
  </si>
  <si>
    <t>The government has committed to providing up to USD 50 million to help finance pilot projects that may not be initially competitive while operating at a small scale. A task force will help with the provision of permits for new projects and the development of pilot programmes.</t>
  </si>
  <si>
    <t>France1</t>
  </si>
  <si>
    <t>6.5 GW installed electrolyser capacity of decarbonised hydrogen; 20-40% of total hydrogen and industrial hydrogen consumption sourced from low-carbon and renewable hydrogen by 2030; 10% of decarbonised hydrogen used in the industry by 2023</t>
  </si>
  <si>
    <t>The government has committed EUR 2 billion (USD 2.5 billion) from its coronavirus recovery plan by 2022 (two tenders under way committing EUR 350 million (USD 430 million) and EUR 275 million (USD 338 million) to pilot and regional projects), and EUR 7 billion (USD 8.6 billion) allocated for the development of a hydrogen industry by 2030.</t>
  </si>
  <si>
    <t>5 GW electrolyser capacity and 14 TWh per year renewable hydrogen production by 2030; 10 GW electrolyser capacity and 28 TWh per year renewable hydrogen production by 2035-2040</t>
  </si>
  <si>
    <t>0.5 GW by 2025; 3 to 4 GW by 2030</t>
  </si>
  <si>
    <t>Northern Netherlands</t>
  </si>
  <si>
    <t>6 GW by 2024; 40 GW by 2030</t>
  </si>
  <si>
    <t>NOK 3.6 billion (USD 380 million) of the government's green restructuring package allocated to support hydrogen projects, as well as other renewable projects.</t>
  </si>
  <si>
    <t>10% to 15% green hydrogen incorporation in natural gas networks; 2 GW to 2.5 GW installed electrolyser capacity; 50 to 100 hydrogen fuelling stations (for vehicles) by 2030</t>
  </si>
  <si>
    <t>EUR 7 billion (USD 8.6 billion) investment in green hydrogen by 2030.</t>
  </si>
  <si>
    <t>4 GW and 25% of renewable hydrogen in all industrial uses of hydrogen by 2030</t>
  </si>
  <si>
    <t>5 GW installed capacity by 2030</t>
  </si>
  <si>
    <t>Pumped storage</t>
  </si>
  <si>
    <t>Lithium-ion battery storage</t>
  </si>
  <si>
    <t>Other electrochemical storage</t>
  </si>
  <si>
    <t>Molten salt storage</t>
  </si>
  <si>
    <t>Other energy storage</t>
  </si>
  <si>
    <t>.</t>
  </si>
  <si>
    <t>Total capital expenditure (million USD)</t>
  </si>
  <si>
    <t>Capital expenditure (million USD) on renewable energy</t>
  </si>
  <si>
    <t>Capital expenditure (million USD) on low-carbon solutions</t>
  </si>
  <si>
    <t>Capital expenditure (million USD) on renewable energy and power (including fossil-based generation)</t>
  </si>
  <si>
    <t>ExxonMobil</t>
  </si>
  <si>
    <t>Shell</t>
  </si>
  <si>
    <t>BP</t>
  </si>
  <si>
    <t>Chevron</t>
  </si>
  <si>
    <t>Equinor</t>
  </si>
  <si>
    <t>Eni</t>
  </si>
  <si>
    <t>Annual additions</t>
  </si>
  <si>
    <t>Previous year's capacity</t>
  </si>
  <si>
    <t>Total annual renewable power capacity additions</t>
  </si>
  <si>
    <t>Hydropower</t>
  </si>
  <si>
    <t>Bio-power, geothermal, ocean power, CSP</t>
  </si>
  <si>
    <t>Exajoules</t>
  </si>
  <si>
    <t>Solar thermal heat</t>
  </si>
  <si>
    <t>Geothermal heat</t>
  </si>
  <si>
    <t>Renewable district heat</t>
  </si>
  <si>
    <t>Renewable electricity for heat</t>
  </si>
  <si>
    <t>Share of renewables in building heat demand</t>
  </si>
  <si>
    <t>Total capacity</t>
  </si>
  <si>
    <t>2019 Total</t>
  </si>
  <si>
    <t>Added in 2020</t>
  </si>
  <si>
    <t>End-2020 Total</t>
  </si>
  <si>
    <t>Share</t>
  </si>
  <si>
    <t>ROW</t>
  </si>
  <si>
    <t>Note: Data should not be compared with previous years because of revisions due to improved or adjusted methodology.</t>
  </si>
  <si>
    <t>Share of TFEC, 2018</t>
  </si>
  <si>
    <t>Thermal</t>
  </si>
  <si>
    <t>Shares, 2018</t>
  </si>
  <si>
    <t>Renewable energy</t>
  </si>
  <si>
    <t>Of which:</t>
  </si>
  <si>
    <t xml:space="preserve">Non-renewable electricity </t>
  </si>
  <si>
    <t>Solar thermal and geothermal heat</t>
  </si>
  <si>
    <t xml:space="preserve">Renewable electricity </t>
  </si>
  <si>
    <t>Modern bio-heat</t>
  </si>
  <si>
    <t>Gigawatts (GW)</t>
  </si>
  <si>
    <t>Annual Additions</t>
  </si>
  <si>
    <t>Year-end Total</t>
  </si>
  <si>
    <t>Total as of 2019</t>
  </si>
  <si>
    <t>2020 Total</t>
  </si>
  <si>
    <t>EU</t>
  </si>
  <si>
    <t>TWh</t>
  </si>
  <si>
    <t>Non-hydro renewables</t>
  </si>
  <si>
    <t>Nuclear power</t>
  </si>
  <si>
    <t>Share of renewable electricity</t>
  </si>
  <si>
    <t>Legend:</t>
  </si>
  <si>
    <t>Top 20 access-deficit countries</t>
  </si>
  <si>
    <t>National Plans and Targets</t>
  </si>
  <si>
    <t>Non-Regulatory Policies</t>
  </si>
  <si>
    <t>Countries</t>
  </si>
  <si>
    <t xml:space="preserve"> Clean cooking targets</t>
  </si>
  <si>
    <t>Clean cooking in INDC or NDC</t>
  </si>
  <si>
    <t>Integration of clean cooking in energy access plan/strategy</t>
  </si>
  <si>
    <t xml:space="preserve">  Administrative and legal provisions </t>
  </si>
  <si>
    <t>Tendering, call for proposals or competitive process</t>
  </si>
  <si>
    <t>Quality/Technical frameworks and standards</t>
  </si>
  <si>
    <t>Public financing (loans, grants, subsidies, etc.)</t>
  </si>
  <si>
    <t>Fiscal incentives (import duty, VAT, etc.)</t>
  </si>
  <si>
    <t>Central and South America</t>
  </si>
  <si>
    <t>H - National tender held in 2020</t>
  </si>
  <si>
    <t>Distributed renewables for energy access targets</t>
  </si>
  <si>
    <t>Distributed renewables for energy access in INDC or NDC</t>
  </si>
  <si>
    <t>Integration of distributed renewables in energy access plan/strategy</t>
  </si>
  <si>
    <t>Grid arrival plan/strategy</t>
  </si>
  <si>
    <t>Administrative and legal provisions (connection codes, tariff, licencing, etc.)</t>
  </si>
  <si>
    <t xml:space="preserve"> Tendering, call for proposals or competitive process</t>
  </si>
  <si>
    <t>Public financing (loans, grants, subsidies, guarantees, etc.)</t>
  </si>
  <si>
    <t xml:space="preserve">Congo, Democratic Republic of the </t>
  </si>
  <si>
    <t>Congo, Republic of the</t>
  </si>
  <si>
    <t xml:space="preserve">X
</t>
  </si>
  <si>
    <t xml:space="preserve">Ghana </t>
  </si>
  <si>
    <t xml:space="preserve">
</t>
  </si>
  <si>
    <t>Brunei</t>
  </si>
  <si>
    <t>Middle East</t>
  </si>
  <si>
    <r>
      <rPr>
        <b/>
        <sz val="10"/>
        <color rgb="FF000000"/>
        <rFont val="Arial"/>
        <family val="2"/>
      </rPr>
      <t>Note:</t>
    </r>
    <r>
      <rPr>
        <sz val="10"/>
        <color rgb="FF000000"/>
        <rFont val="Arial"/>
        <family val="2"/>
      </rPr>
      <t xml:space="preserve"> The list includes only countries that have an electrification rate below 95% according to the IEA World Energy Outlook 2020 Electricity Access Database (except for India and the Philippines). The top 20 access-deficit countries are the 20 countries with the highest electricity access-deficit populations. These are </t>
    </r>
    <r>
      <rPr>
        <sz val="10"/>
        <rFont val="Arial"/>
        <family val="2"/>
      </rPr>
      <t>Angola, Bangladesh, Burkina Faso, Chad, the Democratic Republic of the Congo, Ethiopia, India, Kenya, the Democratic People’s Republic of Korea, Madagascar, Malawi, Mozambique, Myanmar, Niger, Nigeria, Pakistan, Sudan, Tanzania, Uganda and Yemen.</t>
    </r>
    <r>
      <rPr>
        <sz val="10"/>
        <color rgb="FF000000"/>
        <rFont val="Arial"/>
        <family val="2"/>
      </rPr>
      <t xml:space="preserve">
INDC and NDC refers to countries' (Intended) Nationally Determined Contributions towards reducing greenhouse gas emissions under the United Nations Framework Convention on Climate Change; VAT = value-added tax.</t>
    </r>
  </si>
  <si>
    <t>2019 total</t>
  </si>
  <si>
    <t>Note: Figure shows known new capacity and capacity increases at existing facilities but does not indicate known capacity decommissioning or derating of existing facilities, although those may be reflected (at least partially) in total capacity values.</t>
  </si>
  <si>
    <t>Russia</t>
  </si>
  <si>
    <t>Top 10 countries</t>
  </si>
  <si>
    <t>% representing top 10 countries</t>
  </si>
  <si>
    <t>Unit: Gigawatts</t>
  </si>
  <si>
    <t>29% China</t>
  </si>
  <si>
    <t>9% Brazil</t>
  </si>
  <si>
    <t>7% Canada</t>
  </si>
  <si>
    <t>7% United States</t>
  </si>
  <si>
    <t>31% Rest of world</t>
  </si>
  <si>
    <t>Primary Energy Share</t>
  </si>
  <si>
    <t>2020 Target</t>
  </si>
  <si>
    <t>2020 Target Achieved (Y/N)</t>
  </si>
  <si>
    <t>28.% (2017)</t>
  </si>
  <si>
    <t>https://www.irena.org/IRENADocuments/Statistical_Profiles/Asia/Afghanistan_Asia_RE_SP.pdf</t>
  </si>
  <si>
    <t>43.6% (2018)</t>
  </si>
  <si>
    <t>https://data.oecd.org/energy/renewable-energy.htm#indicator-chart</t>
  </si>
  <si>
    <t>0.12% (2017)</t>
  </si>
  <si>
    <t>24% (2017)</t>
  </si>
  <si>
    <t>https://www.irena.org/IRENADocuments/Statistical_Profiles/Europe/Andorra_Europe_RE_SP.pdf</t>
  </si>
  <si>
    <t>46.3% (2018)</t>
  </si>
  <si>
    <t>1% (2017)</t>
  </si>
  <si>
    <t>https://www.irena.org/IRENADocuments/Statistical_Profiles/Central%20America%20and%20the%20Caribbean/Antigua%20and%20Barbuda_Central%20America%20and%20the%20Caribbean_RE_SP.pdf</t>
  </si>
  <si>
    <t>8.2% (2018)</t>
  </si>
  <si>
    <t>9.8% (2018)</t>
  </si>
  <si>
    <t>26% by 2025</t>
  </si>
  <si>
    <t>7.1% (2019)</t>
  </si>
  <si>
    <t>30.2% (2019)</t>
  </si>
  <si>
    <t>1.6% (2018)</t>
  </si>
  <si>
    <t>https://www.irena.org/IRENADocuments/Statistical_Profiles/Central%20America%20and%20the%20Caribbean/Bahamas_Central%20America%20and%20the%20Caribbean_RE_SP.pdf</t>
  </si>
  <si>
    <t>0% (2018)</t>
  </si>
  <si>
    <t>23.3% (2018)</t>
  </si>
  <si>
    <t>3% (2017)</t>
  </si>
  <si>
    <t>https://www.irena.org/IRENADocuments/Statistical_Profiles/Central%20America%20and%20the%20Caribbean/Barbados_Central%20America%20and%20the%20Caribbean_RE_SP.pdf</t>
  </si>
  <si>
    <t>5.8% (2018)</t>
  </si>
  <si>
    <t>7.8% (2019)</t>
  </si>
  <si>
    <t>51.6% (2018)</t>
  </si>
  <si>
    <t>82% (2017)</t>
  </si>
  <si>
    <t>https://www.irena.org/IRENADocuments/Statistical_Profiles/Asia/Bhutan_Asia_RE_SP.pdf</t>
  </si>
  <si>
    <t>9.4% (2018)</t>
  </si>
  <si>
    <t>23.5% (2018)</t>
  </si>
  <si>
    <t>20.1% (2018)</t>
  </si>
  <si>
    <t>44.9% (2018)</t>
  </si>
  <si>
    <t>45% by 2030</t>
  </si>
  <si>
    <t>https://www4.unfccc.int/sites/ndcstaging/PublishedDocuments/Brazil%20First/BRAZIL%20iNDC%20english%20FINAL.pdf</t>
  </si>
  <si>
    <t>13.1% (2018)</t>
  </si>
  <si>
    <t>70% (2017)</t>
  </si>
  <si>
    <t>https://www.irena.org/IRENADocuments/Statistical_Profiles/Africa/Burkina%20Faso_Africa_RE_SP.pdf</t>
  </si>
  <si>
    <t>88% (2017)</t>
  </si>
  <si>
    <t>https://www.irena.org/IRENADocuments/Statistical_Profiles/Africa/Burundi_Africa_RE_SP.pdf</t>
  </si>
  <si>
    <t>18% (2017)</t>
  </si>
  <si>
    <t>https://www.irena.org/IRENADocuments/Statistical_Profiles/Africa/Cabo%20Verde_Africa_RE_SP.pdf</t>
  </si>
  <si>
    <t>61% (2019)</t>
  </si>
  <si>
    <t>74.1% (2018)</t>
  </si>
  <si>
    <t>16.4% (2019)</t>
  </si>
  <si>
    <t>81% (2017)</t>
  </si>
  <si>
    <t>https://www.irena.org/IRENADocuments/Statistical_Profiles/Africa/Central%20African%20Republic_Africa_RE_SP.pdf</t>
  </si>
  <si>
    <t>85% (2017)</t>
  </si>
  <si>
    <t>https://www.irena.org/IRENADocuments/Statistical_Profiles/Africa/Chad_Africa_RE_SP.pdf</t>
  </si>
  <si>
    <t>24.3% (2019)</t>
  </si>
  <si>
    <t>9.2% (2018)</t>
  </si>
  <si>
    <t>15% non-fossil fuel share by 2020</t>
  </si>
  <si>
    <t>http://www.xinhuanet.com/info/2020-05/26/c_139088788.htm</t>
  </si>
  <si>
    <t>25% share of non-fossil fuels in primary energy consumption by 2030</t>
  </si>
  <si>
    <t>http://www.xinhuanet.com/english/2020-12/12/c_139584803.htm</t>
  </si>
  <si>
    <t>1.5% (2018)</t>
  </si>
  <si>
    <t>26% (2018)</t>
  </si>
  <si>
    <t>46% (2017)</t>
  </si>
  <si>
    <t>https://www.irena.org/IRENADocuments/Statistical_Profiles/Africa/Comoros_Africa_RE_SP.pdf</t>
  </si>
  <si>
    <t>97.6% (2018)</t>
  </si>
  <si>
    <t>58.7% (2018)</t>
  </si>
  <si>
    <t>46.8% (2018)</t>
  </si>
  <si>
    <t>62.7% (2018)</t>
  </si>
  <si>
    <t>25.5% (2018)</t>
  </si>
  <si>
    <t>18.7% (2018)</t>
  </si>
  <si>
    <t>8.6% (2018)</t>
  </si>
  <si>
    <t>10.7% (2019)</t>
  </si>
  <si>
    <t>36.9% (2019)</t>
  </si>
  <si>
    <t>26% (2017)</t>
  </si>
  <si>
    <t>https://www.irena.org/IRENADocuments/Statistical_Profiles/Africa/Djibouti_Africa_RE_SP.pdf</t>
  </si>
  <si>
    <t>17% by 2035</t>
  </si>
  <si>
    <t>12.5% (2018)</t>
  </si>
  <si>
    <t>16% (2018)</t>
  </si>
  <si>
    <t>3.9% (2018)</t>
  </si>
  <si>
    <t>8% by 2020</t>
  </si>
  <si>
    <t>https://www.irena.org/-/media/Files/IRENA/Agency/Publication/2018/Oct/IRENA_Outlook_Egypt_2018_En.pdf</t>
  </si>
  <si>
    <t>12% by 2030</t>
  </si>
  <si>
    <t>9% (2017)</t>
  </si>
  <si>
    <t>https://www.irena.org/IRENADocuments/Statistical_Profiles/Africa/Equatorial%20Guinea_Africa_RE_SP.pdf</t>
  </si>
  <si>
    <t>73.2% (2018)</t>
  </si>
  <si>
    <t>23.2% (2019)</t>
  </si>
  <si>
    <t>28% by 2030</t>
  </si>
  <si>
    <t>https://www.enerdata.net/publications/daily-energy-news/estonias-first-renewable-auction-5-gw-attracts-over-16-gw-bids.html</t>
  </si>
  <si>
    <t>https://www.irena.org/IRENADocuments/Statistical_Profiles/Africa/Eswatini_Africa_RE_SP.pdf</t>
  </si>
  <si>
    <t>90.8 (2018)</t>
  </si>
  <si>
    <t>14.3% (2018)</t>
  </si>
  <si>
    <t>20% (2017)</t>
  </si>
  <si>
    <t>https://www.irena.org/IRENADocuments/Statistical_Profiles/Oceania/Fiji_Oceania_RE_SP.pdf</t>
  </si>
  <si>
    <t>34.1% (2019)</t>
  </si>
  <si>
    <t>77% (2018)</t>
  </si>
  <si>
    <t>48% (2017)</t>
  </si>
  <si>
    <t>https://www.irena.org/IRENADocuments/Statistical_Profiles/Africa/Gambia_Africa_RE_SP.pdf</t>
  </si>
  <si>
    <t>23.8% (2018)</t>
  </si>
  <si>
    <t>14.6% (2019)</t>
  </si>
  <si>
    <t>44.6% (2018)</t>
  </si>
  <si>
    <t>12.5% (2019)</t>
  </si>
  <si>
    <t>https://www.irena.org/IRENADocuments/Statistical_Profiles/Central%20America%20and%20the%20Caribbean/Grenada_Central%20America%20and%20the%20Caribbean_RE_SP.pdf</t>
  </si>
  <si>
    <t>20% by 2020</t>
  </si>
  <si>
    <t>https://www.lse.ac.uk/GranthamInstitute/wp-content/uploads/2015/05/GRENADA.pdf</t>
  </si>
  <si>
    <t>63.4% (2018)</t>
  </si>
  <si>
    <t>73% (2017)</t>
  </si>
  <si>
    <t>https://www.irena.org/IRENADocuments/Statistical_Profiles/Africa/Guinea_Africa_RE_SP.pdf</t>
  </si>
  <si>
    <t>84% (2017)</t>
  </si>
  <si>
    <t>https://www.irena.org/IRENADocuments/Statistical_Profiles/Africa/Guinea-Bissau_Africa_RE_SP.pdf</t>
  </si>
  <si>
    <t>https://www.irena.org/IRENADocuments/Statistical_Profiles/South%20America/Guyana_South%20America_RE_SP.pdf</t>
  </si>
  <si>
    <t>75.4% (2018)</t>
  </si>
  <si>
    <t>48.9% (2018)</t>
  </si>
  <si>
    <t>10.3% (2019)</t>
  </si>
  <si>
    <t>90.1% (2019)</t>
  </si>
  <si>
    <t>22.6% (2018)</t>
  </si>
  <si>
    <t>25.7% (2018)</t>
  </si>
  <si>
    <t>https://www.irena.org/-/media/Files/IRENA/REmap/Methodology/RE-Targets_Summary-REmap_14mar2016.pdf?la=en&amp;hash=0F4822283142D71E6E2F429CB9EF998C14A05CFF</t>
  </si>
  <si>
    <t>0.7% (2018)</t>
  </si>
  <si>
    <t>0.3% (2018)</t>
  </si>
  <si>
    <t>11.1% (2019)</t>
  </si>
  <si>
    <t>2.9% (2019)</t>
  </si>
  <si>
    <t>18.2% (2019)</t>
  </si>
  <si>
    <t>9.1% (2018)</t>
  </si>
  <si>
    <t>6.3% (2019)</t>
  </si>
  <si>
    <t>13-14% by 2030</t>
  </si>
  <si>
    <t>7% (2018)</t>
  </si>
  <si>
    <t>https://www.sciencedirect.com/science/article/pii/S2405844020301912#:~:text=As%20such%2C%20Jordan's%20government%20set,6%2C7%2C8%5D.</t>
  </si>
  <si>
    <t>10% by 2020</t>
  </si>
  <si>
    <t>https://www.iea.org/countries/jordan</t>
  </si>
  <si>
    <t>14% by 2030</t>
  </si>
  <si>
    <t>https://www.eqmagpro.com/jordan-2020-2030-energy-strategy/</t>
  </si>
  <si>
    <t>1.4% (2018)</t>
  </si>
  <si>
    <t>81% (2018)</t>
  </si>
  <si>
    <t>38% (2017)</t>
  </si>
  <si>
    <t>https://www.irena.org/IRENADocuments/Statistical_Profiles/Oceania/Kiribati_Oceania_RE_SP.pdf</t>
  </si>
  <si>
    <t>15.5% (2018)</t>
  </si>
  <si>
    <t>2.4% (2019)</t>
  </si>
  <si>
    <t>11% by 2030</t>
  </si>
  <si>
    <t>Kyrgystan</t>
  </si>
  <si>
    <t>27.1% (2018)</t>
  </si>
  <si>
    <t>61.6% (2018)</t>
  </si>
  <si>
    <t>41.4% (2019)</t>
  </si>
  <si>
    <t>3% (2018)</t>
  </si>
  <si>
    <t>40% (2017)</t>
  </si>
  <si>
    <t>https://www.irena.org/IRENADocuments/Statistical_Profiles/Africa/Lesotho_Africa_RE_SP.pdf</t>
  </si>
  <si>
    <t>83% (2017)</t>
  </si>
  <si>
    <t>https://www.irena.org/IRENADocuments/Statistical_Profiles/Africa/Liberia_Africa_RE_SP.pdf</t>
  </si>
  <si>
    <t>30% by 2030</t>
  </si>
  <si>
    <t>3.3% (2018)</t>
  </si>
  <si>
    <t>20.4% (2019)</t>
  </si>
  <si>
    <t>20% by 2025</t>
  </si>
  <si>
    <t>7.4% (2019)</t>
  </si>
  <si>
    <t>14.734% (2018)</t>
  </si>
  <si>
    <t>https://data.oecd.org/energy/renewable-energy.htm</t>
  </si>
  <si>
    <t>https://www.irena.org/IRENADocuments/Statistical_Profiles/Africa/Madagascar_Africa_RE_SP.pdf</t>
  </si>
  <si>
    <t>79% (2017)</t>
  </si>
  <si>
    <t>https://www.irena.org/IRENADocuments/Statistical_Profiles/Africa/Malawi_Africa_RE_SP.pdf</t>
  </si>
  <si>
    <t>3.4% (2018)</t>
  </si>
  <si>
    <t>https://www.irena.org/IRENADocuments/Statistical_Profiles/Asia/Maldives_Asia_RE_SP.pdf</t>
  </si>
  <si>
    <t>60% (2017)</t>
  </si>
  <si>
    <t>https://www.irena.org/IRENADocuments/Statistical_Profiles/Africa/Mali_Africa_RE_SP.pdf</t>
  </si>
  <si>
    <t>5.1% (2018)</t>
  </si>
  <si>
    <t>28% (2017)</t>
  </si>
  <si>
    <t>https://www.irena.org/IRENADocuments/Statistical_Profiles/Africa/Mauritania_Africa_RE_SP.pdf</t>
  </si>
  <si>
    <t>https://www.irena.org/-/media/Files/IRENA/RRA/Country-Report/IRENA_RRA_Mauritania_EN_2015.pdf</t>
  </si>
  <si>
    <t>Y (2017)</t>
  </si>
  <si>
    <t>15% (2017)</t>
  </si>
  <si>
    <t>https://www.irena.org/IRENADocuments/Statistical_Profiles/Africa/Mauritius_Africa_RE_SP.pdf</t>
  </si>
  <si>
    <t>8.8% (2019)</t>
  </si>
  <si>
    <t>Micronesia</t>
  </si>
  <si>
    <t>2% (2017)</t>
  </si>
  <si>
    <t>https://www.irena.org/IRENADocuments/Statistical_Profiles/Oceania/Micronesia%20(Federated%20States%20of)_Oceania_RE_SP.pdf</t>
  </si>
  <si>
    <t>20% (2018)</t>
  </si>
  <si>
    <t>3.2% (2018)</t>
  </si>
  <si>
    <t>32.6% (2018)</t>
  </si>
  <si>
    <t>8.46% (2017)</t>
  </si>
  <si>
    <t>78.2% (2018)</t>
  </si>
  <si>
    <t>51.1% (2018)</t>
  </si>
  <si>
    <t>21.1% (2018)</t>
  </si>
  <si>
    <t>73.9% (2018)</t>
  </si>
  <si>
    <t>10% by 20301</t>
  </si>
  <si>
    <t>7.2% (2019)</t>
  </si>
  <si>
    <t>39.5% (2019)</t>
  </si>
  <si>
    <t>https://www.mbie.govt.nz/dmsdocument/11679-energy-in-new-zealand-2020</t>
  </si>
  <si>
    <t>58% (2018)</t>
  </si>
  <si>
    <t>74.5% (2018)</t>
  </si>
  <si>
    <t>Niue</t>
  </si>
  <si>
    <t>19% (2017)</t>
  </si>
  <si>
    <t>https://www.irena.org/IRENADocuments/Statistical_Profiles/Oceania/Niue_Oceania_RE_SP.pdf</t>
  </si>
  <si>
    <t>35.9% (2018)</t>
  </si>
  <si>
    <t>0% (2017)</t>
  </si>
  <si>
    <t>https://www.irena.org/IRENADocuments/Statistical_Profiles/Oceania/Palau_Oceania_RE_SP.pdf</t>
  </si>
  <si>
    <t>Palestine, State of</t>
  </si>
  <si>
    <t>8% (2017)</t>
  </si>
  <si>
    <t>https://www.irena.org/IRENADocuments/Statistical_Profiles/Middle%20East/State%20of%20Palestine_Middle%20East_RE_SP.pdf</t>
  </si>
  <si>
    <t>24.6% (2018)</t>
  </si>
  <si>
    <t>30% by 2050</t>
  </si>
  <si>
    <t>44% (2017)</t>
  </si>
  <si>
    <t>https://www.irena.org/IRENADocuments/Statistical_Profiles/Oceania/Papua%20New%20Guinea_Oceania_RE_SP.pdf</t>
  </si>
  <si>
    <t>112.7% (2018)</t>
  </si>
  <si>
    <t>24.7% (2018)</t>
  </si>
  <si>
    <t>30.8% (2018)</t>
  </si>
  <si>
    <t>9.3% (2019)</t>
  </si>
  <si>
    <t>26.7% (2019)</t>
  </si>
  <si>
    <t>https://www.dgeg.gov.pt/media/zazjmhkh/dgeg-arr-2020-12.pdf</t>
  </si>
  <si>
    <t>18% (2018)</t>
  </si>
  <si>
    <t>2.5% (2018)</t>
  </si>
  <si>
    <t>86% (2017)</t>
  </si>
  <si>
    <t>https://www.irena.org/IRENADocuments/Statistical_Profiles/Africa/Rwanda_Africa_RE_SP.pdf</t>
  </si>
  <si>
    <t>23% (2017)</t>
  </si>
  <si>
    <t>https://www.irena.org/IRENADocuments/Statistical_Profiles/Oceania/Samoa_Oceania_RE_SP.pdf</t>
  </si>
  <si>
    <t>20% by 2030</t>
  </si>
  <si>
    <t>37% (2017)</t>
  </si>
  <si>
    <t>https://www.irena.org/IRENADocuments/Statistical_Profiles/Africa/Sao%20Tome%20and%20Principe_Africa_RE_SP.pdf</t>
  </si>
  <si>
    <t>36.2% (2018)</t>
  </si>
  <si>
    <t>13.2% (2018)</t>
  </si>
  <si>
    <t>https://www.irena.org/IRENADocuments/Statistical_Profiles/Africa/Seychelles_Africa_RE_SP.pdf</t>
  </si>
  <si>
    <t>80% (2017)</t>
  </si>
  <si>
    <t>https://www.irena.org/IRENADocuments/Statistical_Profiles/Africa/Sierra%20Leone_Africa_RE_SP.pdf</t>
  </si>
  <si>
    <t>9.9% (2019)</t>
  </si>
  <si>
    <t>16.7% (2019)</t>
  </si>
  <si>
    <t>https://www.irena.org/IRENADocuments/Statistical_Profiles/Oceania/Solomon%20Islands_Oceania_RE_SP.pdf</t>
  </si>
  <si>
    <t>94% (2017)</t>
  </si>
  <si>
    <t>https://www.irena.org/IRENADocuments/Statistical_Profiles/Africa/Somalia_Africa_RE_SP.pdf</t>
  </si>
  <si>
    <t>6.9% (2018)</t>
  </si>
  <si>
    <t>25% (2017)</t>
  </si>
  <si>
    <t>https://www.irena.org/IRENADocuments/Statistical_Profiles/Africa/South%20Sudan_Africa_RE_SP.pdf</t>
  </si>
  <si>
    <t>14.7% (2019)</t>
  </si>
  <si>
    <t>35% by 2030</t>
  </si>
  <si>
    <t>https://www.enerdata.net/publications/daily-energy-news/spanish-government-approves-draft-climate-law.html</t>
  </si>
  <si>
    <t>67.7% (2018)</t>
  </si>
  <si>
    <t>40.8% (2019)</t>
  </si>
  <si>
    <t>22.4% (2019)</t>
  </si>
  <si>
    <t>45% (2018)</t>
  </si>
  <si>
    <t>83.5% (2018)</t>
  </si>
  <si>
    <t>19.8% (2018)</t>
  </si>
  <si>
    <t>10% (2017)</t>
  </si>
  <si>
    <t>https://www.irena.org/IRENADocuments/Statistical_Profiles/Asia/Timor-Leste_Asia_RE_SP.pdf</t>
  </si>
  <si>
    <t>82.3% (2018)</t>
  </si>
  <si>
    <t>https://www.irena.org/IRENADocuments/Statistical_Profiles/Oceania/Tonga_Oceania_RE_SP.pdf</t>
  </si>
  <si>
    <t>10.5% (2018)</t>
  </si>
  <si>
    <t>15.9% (2019)</t>
  </si>
  <si>
    <t>5% (2017)</t>
  </si>
  <si>
    <t>https://www.irena.org/IRENADocuments/Statistical_Profiles/Oceania/Tuvalu_Oceania_RE_SP.pdf</t>
  </si>
  <si>
    <t>90% (2017)</t>
  </si>
  <si>
    <t>https://www.irena.org/IRENADocuments/Statistical_Profiles/Africa/Uganda_Africa_RE_SP.pdf</t>
  </si>
  <si>
    <t>4.6% (2018)</t>
  </si>
  <si>
    <t>11% by 2035</t>
  </si>
  <si>
    <t>https://link.springer.com/article/10.1007/s11027-019-09898-x#:~:text=Renewable%20energy%20sources%20were%20accounted,a%20marginal%20growth%20of%207.5%25.</t>
  </si>
  <si>
    <t>7.9% (2019)</t>
  </si>
  <si>
    <t>60.4% (2018)</t>
  </si>
  <si>
    <t>1.1% (2018)</t>
  </si>
  <si>
    <t>31% (2017)</t>
  </si>
  <si>
    <t>https://www.irena.org/IRENADocuments/Statistical_Profiles/Oceania/Vanuatu_Oceania_RE_SP.pdf</t>
  </si>
  <si>
    <t>15.8% (2019)</t>
  </si>
  <si>
    <t>http://nangluongvietnam.vn/news/vn/nhan-dinh-phan-bien-kien-nghi/cac-con-so-trong-thong-ke-nang-luong-viet-nam-2019-noi-len-dieu-gi.html?fbclid=IwAR1jdTO8gLtOPgUUVRgIMnbJ7MFaE9jyGc9rKejkQppN19jj78dLlHXGZf8</t>
  </si>
  <si>
    <t>15-20% by 2030; 25-30% by 2045; 11% by 2050</t>
  </si>
  <si>
    <t>https://www.lexology.com/library/detail.aspx?g=24214e47-7819-499c-9889-7e106136cd25&amp;utm_source=Lexology+Daily+Newsfeed&amp;utm_medium=HTML+email+-+Body+-+General+section&amp;utm_campaign=Lexology+subscriber+daily+feed&amp;utm_content=Lexology+Daily+Newsfeed+2020-03-02&amp;utm_term=</t>
  </si>
  <si>
    <t>Wallonia</t>
  </si>
  <si>
    <t>5% (2018)</t>
  </si>
  <si>
    <t>84% (2018)</t>
  </si>
  <si>
    <t>71.8% (2018)</t>
  </si>
  <si>
    <r>
      <t>https://www.ecomena.org/renewable-energy-in-bahrain/</t>
    </r>
    <r>
      <rPr>
        <u/>
        <sz val="10"/>
        <color rgb="FF000000"/>
        <rFont val="Arial"/>
        <family val="2"/>
      </rPr>
      <t xml:space="preserve">; </t>
    </r>
    <r>
      <rPr>
        <u/>
        <sz val="10"/>
        <color rgb="FF1155CC"/>
        <rFont val="Arial"/>
        <family val="2"/>
      </rPr>
      <t>https://www.utilities-me.com/article-5286-bahrain-raises-its-renewable-energy-target</t>
    </r>
  </si>
  <si>
    <t>23% by 2025; 
31% by 2050</t>
  </si>
  <si>
    <t>6% by 2025;
10% by 2035</t>
  </si>
  <si>
    <t>N (2018)</t>
  </si>
  <si>
    <t>N (2017)</t>
  </si>
  <si>
    <t>Final Energy Share (All Renewables)</t>
  </si>
  <si>
    <t>Final Energy Share (Modern Renewables)</t>
  </si>
  <si>
    <t>Revised/Later Target</t>
  </si>
  <si>
    <t>24.7% (2017)</t>
  </si>
  <si>
    <t>10% by 2032; 40% by 2100</t>
  </si>
  <si>
    <t>https://policy.asiapacificenergy.org/node/3057 ; https://policy.asiapacificenergy.org/node/3453</t>
  </si>
  <si>
    <t>36.667% (2019)</t>
  </si>
  <si>
    <t>https://ec.europa.eu/eurostat/databrowser/view/t2020_31/default/table?lang=en</t>
  </si>
  <si>
    <t>37.2% (2017)</t>
  </si>
  <si>
    <t>https://www.iea.org/countries/albania</t>
  </si>
  <si>
    <t>38% by 2020</t>
  </si>
  <si>
    <t>https://unece.org/fileadmin/DAM/energy/se/pp/gere/GERE.6_Oct.2019/2_RE_Auctions/1_Bylyku_Leskoviku-Albania_6th.GERE.pdf</t>
  </si>
  <si>
    <t>42% by 2030</t>
  </si>
  <si>
    <t>https://www.enercee.net/fileadmin/enercee/Reports/Balkan_Countries_RES_Status_v4_final.pdf</t>
  </si>
  <si>
    <t>0.1% (2017)</t>
  </si>
  <si>
    <t>https://www.iea.org/countries/algeria</t>
  </si>
  <si>
    <t>19.1% (2017)</t>
  </si>
  <si>
    <t>https://trackingsdg7.esmap.org/country/andorra</t>
  </si>
  <si>
    <t>56.2% (2017)</t>
  </si>
  <si>
    <t>https://www.iea.org/countries/angola</t>
  </si>
  <si>
    <t>7.2% (2017)</t>
  </si>
  <si>
    <t>15% by 2030</t>
  </si>
  <si>
    <t>http://www.revellegroup.com/wp-content/uploads/2017/06/RE24_EnergyIslands.pdf</t>
  </si>
  <si>
    <t>11.2% (2017)</t>
  </si>
  <si>
    <t>https://www.iea.org/countries/argentina</t>
  </si>
  <si>
    <t>10.8% (2017)</t>
  </si>
  <si>
    <t>12.5% (2017)</t>
  </si>
  <si>
    <t>https://www.iea.org/countries/armenia</t>
  </si>
  <si>
    <t>9.5% (2017)</t>
  </si>
  <si>
    <t>https://www.iea.org/countries/australia</t>
  </si>
  <si>
    <t>33.626% (2019)</t>
  </si>
  <si>
    <t>33.3% (2017)</t>
  </si>
  <si>
    <t>https://www.iea.org/countries/austria</t>
  </si>
  <si>
    <t>34% by 2020</t>
  </si>
  <si>
    <t>https://www.eurosolar.de/en/index.php/sections-eurosolar/austria-eurosolar-sections/780-national-energy-action-plan-of-austria</t>
  </si>
  <si>
    <t>46-50% by 2030</t>
  </si>
  <si>
    <t>https://ec.europa.eu/energy/sites/ener/files/documents/at_final_necp_main_en.pdf</t>
  </si>
  <si>
    <t>1.9% (2017)</t>
  </si>
  <si>
    <t>https://www.iea.org/countries/azerbaijan</t>
  </si>
  <si>
    <t>32% (2017)</t>
  </si>
  <si>
    <t>https://www.iea.org/countries/bangladesh</t>
  </si>
  <si>
    <t>0.3% (2017)</t>
  </si>
  <si>
    <t>https://tbsnews.net/opinion/sdg-7-affordable-and-clean-energy-too-ambitious-achieve-41193#:~:text=Bangladesh%20has%20a%20national%20target,renewable%20energy%20sources%20till%202018.</t>
  </si>
  <si>
    <t>3.6% (2017)</t>
  </si>
  <si>
    <t>100% by 2030</t>
  </si>
  <si>
    <t>https://www.irena.org/IRENADocuments/Statistical_Profiles/Central%20America%20and%20the%20Caribbean/Barbados_Central%20America%20and%20the%20Caribbean_RE_SP.pdf; https://energy.gov.bb/publications/barbados-national-energy-policy-bnep/#:~:text=This%20Barbados%20National%20Energy%20Policy,to%20all%20residents%20and%20visitors.</t>
  </si>
  <si>
    <t>7.3% (2017)</t>
  </si>
  <si>
    <t>https://www.iea.org/countries/belarus</t>
  </si>
  <si>
    <t>9.924% (2019)</t>
  </si>
  <si>
    <t>9.6% (2017)</t>
  </si>
  <si>
    <t>https://www.iea.org/countries/belgium</t>
  </si>
  <si>
    <t>13% by 2020</t>
  </si>
  <si>
    <t>https://windeurope.org/newsroom/news/belgium-energy-and-climate-plan-proposes-renewable-energy-target-of-18-3-by-2030/#:~:text=In%20the%20current%20draft%20of,9.1%25%20of%20Belgium's%20energy%20demand.</t>
  </si>
  <si>
    <t>N (2019)</t>
  </si>
  <si>
    <t>18.3% by 2030</t>
  </si>
  <si>
    <t>45.6% (2017)</t>
  </si>
  <si>
    <t>https://www.irena.org/IRENADocuments/Statistical_Profiles/Africa/Benin_Africa_RE_SP.pdf</t>
  </si>
  <si>
    <t>7.9% (2017)</t>
  </si>
  <si>
    <t>https://www.iea.org/countries/benin</t>
  </si>
  <si>
    <t>24.6% by 2025</t>
  </si>
  <si>
    <t>https://www.se4all-africa.org/seforall-in-africa/country-data/benin/#:~:text=In%20terms%20of%20electricity%20access,mix%20of%20Benin%20in%202025.</t>
  </si>
  <si>
    <t>83.4% (2017)</t>
  </si>
  <si>
    <t>100% by 2050</t>
  </si>
  <si>
    <t>13.4% (2017)</t>
  </si>
  <si>
    <t>https://www.iea.org/countries/bolivia</t>
  </si>
  <si>
    <t>37.578% (2019)</t>
  </si>
  <si>
    <t>18.8% (2017)</t>
  </si>
  <si>
    <t>https://www.iea.org/countries/bosnia-and-herzegovina</t>
  </si>
  <si>
    <t>40% by 2020</t>
  </si>
  <si>
    <t>https://www.irena.org/IRENADocuments/Statistical_Profiles/Europe/Bosnia%20and%20Herzegovina_Europe_RE_SP.pdf</t>
  </si>
  <si>
    <t>28.6% (2017)</t>
  </si>
  <si>
    <t>https://www.irena.org/IRENADocuments/Statistical_Profiles/Africa/Botswana_Africa_RE_SP.pdf</t>
  </si>
  <si>
    <t>https://www.iea.org/countries/botswana</t>
  </si>
  <si>
    <t>45.3% (2018)</t>
  </si>
  <si>
    <t>https://renewablesnow.com/news/renewables-account-for-453-of-brazils-energy-in-2018-655600/</t>
  </si>
  <si>
    <t>42.3% (2017)</t>
  </si>
  <si>
    <t>https://www.iea.org/countries/brazil</t>
  </si>
  <si>
    <t>0.1% (2018)</t>
  </si>
  <si>
    <t>https://www.iea.org/countries/brunei-darussalam</t>
  </si>
  <si>
    <t>10% by 2035</t>
  </si>
  <si>
    <t>21.564% (2019)</t>
  </si>
  <si>
    <t>17.1% (2017)</t>
  </si>
  <si>
    <t>https://www.iea.org/countries/bulgaria</t>
  </si>
  <si>
    <t>16% by 2020</t>
  </si>
  <si>
    <t>https://www.eurosolar.de/en/index.php/sections-eurosolar/bulgaria</t>
  </si>
  <si>
    <t>Y (2015)</t>
  </si>
  <si>
    <t>27% by 2030</t>
  </si>
  <si>
    <t>https://ec.europa.eu/energy/sites/ener/files/documents/bg_final_necp_main_en.pdf</t>
  </si>
  <si>
    <t>50% by 2025</t>
  </si>
  <si>
    <t>88.2% (2017)</t>
  </si>
  <si>
    <t>22.9% (2017)</t>
  </si>
  <si>
    <t>61.5% (2017)</t>
  </si>
  <si>
    <t>https://www.iea.org/countries/cambodia</t>
  </si>
  <si>
    <t>18.9% (2017)</t>
  </si>
  <si>
    <t>https://www.irena.org/IRENADocuments/Statistical_Profiles/Asia/Cambodia_Asia_RE_SP.pdf</t>
  </si>
  <si>
    <t>78.7% (2017)</t>
  </si>
  <si>
    <t>18.3% (2017)</t>
  </si>
  <si>
    <t>https://www.iea.org/countries/cameroon</t>
  </si>
  <si>
    <t>23.2% (2017)</t>
  </si>
  <si>
    <t>https://www.iea.org/data-and-statistics?country=CANADA&amp;fuel=Renewables%20and%20waste&amp;indicator=Renewable%20share%20in%20final%20energy%20consumption%20(SDG%207.2)%20</t>
  </si>
  <si>
    <t>https://www.iea.org/countries/canada</t>
  </si>
  <si>
    <t>https://www.irena.org/IRENADocuments/Statistical_Profiles/North%20America/Canada_North%20America_RE_SP.pdf</t>
  </si>
  <si>
    <t>75.8% (2017)</t>
  </si>
  <si>
    <t>85.4% (2017)</t>
  </si>
  <si>
    <t>21%(2018)</t>
  </si>
  <si>
    <t>https://climateactiontracker.org/countries/chile/</t>
  </si>
  <si>
    <t>23.5% (2017)</t>
  </si>
  <si>
    <t>https://www.iea.org/countries/chile</t>
  </si>
  <si>
    <t>12.8% (2017)</t>
  </si>
  <si>
    <t>https://www.iea.org/countries/china</t>
  </si>
  <si>
    <t>8.9% (2017)</t>
  </si>
  <si>
    <t>2.5% (2017)</t>
  </si>
  <si>
    <t>https://www.iea.org/countries/chinese-taipei</t>
  </si>
  <si>
    <t>29.2% (2017)</t>
  </si>
  <si>
    <t>https://www.iea.org/data-and-statistics?country=COLOMBIA&amp;fuel=Renewables%20and%20waste&amp;indicator=Renewable%20share%20in%20final%20energy%20consumption%20(SDG%207.2)%20</t>
  </si>
  <si>
    <t>20.7% (2017)</t>
  </si>
  <si>
    <t>https://www.iea.org/countries/colombia</t>
  </si>
  <si>
    <t>38.8% (2017)</t>
  </si>
  <si>
    <t>97.1% (2017)</t>
  </si>
  <si>
    <t>https://www.iea.org/countries/democratic-republic-of-the-congo</t>
  </si>
  <si>
    <t>17.4% (2017)</t>
  </si>
  <si>
    <t>https://www.irena.org/IRENADocuments/Statistical_Profiles/Africa/Democratic%20Republic%20of%20the%20Congo_Africa_RE_SP.pdf</t>
  </si>
  <si>
    <t>https://www.iea.org/countries/congo</t>
  </si>
  <si>
    <t>15.2% (2017)</t>
  </si>
  <si>
    <t>36.2% (2017)</t>
  </si>
  <si>
    <t>https://www.iea.org/data-and-statistics?country=COSTARICA&amp;fuel=Renewables%20and%20waste&amp;indicator=Renewable%20share%20in%20final%20energy%20consumption%20(SDG%207.2)%20</t>
  </si>
  <si>
    <t>33.7% (2017)</t>
  </si>
  <si>
    <t>https://www.iea.org/countries/costa-rica</t>
  </si>
  <si>
    <t>62.7% (2017)</t>
  </si>
  <si>
    <t>https://www.iea.org/countries/cote-divoire</t>
  </si>
  <si>
    <t>8.1% (2017)</t>
  </si>
  <si>
    <t>28.466% (2019)</t>
  </si>
  <si>
    <t>29.8% (2017)</t>
  </si>
  <si>
    <t>https://www.iea.org/countries/croatia</t>
  </si>
  <si>
    <t>https://www.irena.org/IRENADocuments/Statistical_Profiles/Europe/Croatia_Europe_RE_SP.pdf</t>
  </si>
  <si>
    <t>Y (2004)</t>
  </si>
  <si>
    <t>36.4% by 2030, 65.6% by 2050</t>
  </si>
  <si>
    <t>https://renewablesnow.com/news/croatia-plans-to-raise-renewable-energy-consumption-to-364-by-2030-675062/</t>
  </si>
  <si>
    <t>17.7% (2017)</t>
  </si>
  <si>
    <t>https://www.iea.org/countries/cuba</t>
  </si>
  <si>
    <t>17.6% (2017)</t>
  </si>
  <si>
    <t>13.8% (2019)</t>
  </si>
  <si>
    <t>10.4% (2017)</t>
  </si>
  <si>
    <t>https://www.iea.org/countries/cyprus</t>
  </si>
  <si>
    <t>https://www.irena.org/IRENADocuments/Statistical_Profiles/Europe/Cyprus_Europe_RE_SP.pdf</t>
  </si>
  <si>
    <t>Y (2018)</t>
  </si>
  <si>
    <t>23% by 2030</t>
  </si>
  <si>
    <t>https://ec.europa.eu/energy/sites/ener/files/documents/cy_final_necp_main_en.pdf</t>
  </si>
  <si>
    <t>16.244% (2019)</t>
  </si>
  <si>
    <t>14.5% (2017)</t>
  </si>
  <si>
    <t>https://www.iea.org/countries/czech-republic</t>
  </si>
  <si>
    <t>13.5% by 2020</t>
  </si>
  <si>
    <t>https://balkangreenenergynews.com/albania-north-macedonia-serbia-slovenia-kosovo-still-short-on-2020-renewable-energy-targets/</t>
  </si>
  <si>
    <t>22% by 2030</t>
  </si>
  <si>
    <t>https://ec.europa.eu/energy/sites/ener/files/documents/cs_final_necp_main_en.pdf</t>
  </si>
  <si>
    <t>37.204% (2019)</t>
  </si>
  <si>
    <t>36.5% (2017)</t>
  </si>
  <si>
    <t>https://www.iea.org/countries/denmark</t>
  </si>
  <si>
    <t>30% by 2020</t>
  </si>
  <si>
    <t>https://www.eurosolar.de/en/index.php/sections-eurosolar/denmark</t>
  </si>
  <si>
    <t>50% by 2030; 100% by 2050</t>
  </si>
  <si>
    <t>http://www.cleanenergyministerial.org/countries-clean-energy-ministerial/denmark; https://www.nordicenergy.org/figure/ambitious-climate-targets-and-visions-for-all-nordic-countries/100-renewable-energy-supply/#:~:text=Policies%20%E2%80%93%20Denmark-,Denmark%20has%20committed%20to%20a%20100%25%20renewable%20energy%20supply%20by,approximately%2075%25%20from%201990%20levels.; https://www.reuters.com/article/us-denmark-energy-idUSTRE7AO15120111125</t>
  </si>
  <si>
    <t>17% (2017)</t>
  </si>
  <si>
    <t>https://www.iea.org/data-and-statistics?country=DOMINICANR&amp;fuel=Renewables%20and%20waste&amp;indicator=Renewable%20share%20in%20final%20energy%20consumption%20(SDG%207.2)%20</t>
  </si>
  <si>
    <t>8.5% (2017)</t>
  </si>
  <si>
    <t>https://www.iea.org/countries/dominican-republic</t>
  </si>
  <si>
    <t>https://www.irena.org/IRENADocuments/Statistical_Profiles/Central%20America%20and%20the%20Caribbean/Dominican%20Republic_Central%20America%20and%20the%20Caribbean_RE_SP.pdf</t>
  </si>
  <si>
    <t>16.7% (2017)</t>
  </si>
  <si>
    <t>https://www.iea.org/data-and-statistics?country=ECUADOR&amp;fuel=Renewables%20and%20waste&amp;indicator=Renewable%20share%20in%20final%20energy%20consumption%20(SDG%207.2)%20</t>
  </si>
  <si>
    <t>15.1% (2017)</t>
  </si>
  <si>
    <t>https://www.iea.org/countries/ecuador</t>
  </si>
  <si>
    <t>5.5% (2017)</t>
  </si>
  <si>
    <t>https://www.iea.org/countries/egypt</t>
  </si>
  <si>
    <t>3.9% (2017)</t>
  </si>
  <si>
    <t>25.2% (2017)</t>
  </si>
  <si>
    <t>https://trackingsdg7.esmap.org/country/el-salvador</t>
  </si>
  <si>
    <t>12% (2017)</t>
  </si>
  <si>
    <t>78.4% (2017)</t>
  </si>
  <si>
    <t>https://www.iea.org/countries/eritrea</t>
  </si>
  <si>
    <t>4.3% (2017)</t>
  </si>
  <si>
    <t>31.889% (2019)</t>
  </si>
  <si>
    <t>27% (2017)</t>
  </si>
  <si>
    <t>https://www.iea.org/countries/estonia</t>
  </si>
  <si>
    <t>25% by 2020</t>
  </si>
  <si>
    <t>https://www.irena.org/IRENADocuments/Statistical_Profiles/Europe/Estonia_Europe_RE_SP.pdf</t>
  </si>
  <si>
    <t>https://ec.europa.eu/energy/sites/ener/files/documents/ee_final_necp_main_en.pdf</t>
  </si>
  <si>
    <t>60.6% (2017)</t>
  </si>
  <si>
    <t>89.8% (2017)</t>
  </si>
  <si>
    <t>2.8% (2017)</t>
  </si>
  <si>
    <t>https://www.iea.org/countries/ethiopia</t>
  </si>
  <si>
    <t>32% by 2030</t>
  </si>
  <si>
    <t>https://www.irena.org/IRENADocuments/Statistical_Profiles/Africa/Ethiopia_Africa_RE_SP.pdf</t>
  </si>
  <si>
    <t>19.729% (2019)</t>
  </si>
  <si>
    <t>https://ec.europa.eu/eurostat/documents/2995521/10335438/8-23012020-AP-EN.pdf/292cf2e5-8870-4525-7ad7-188864ba0c29?t=1579770240000; https://ec.europa.eu/eurostat/fr/web/energy/data/shares</t>
  </si>
  <si>
    <t>https://ec.europa.eu/energy/topics/renewable-energy/renewable-energy-directive/overview_en</t>
  </si>
  <si>
    <t>100% by 2036</t>
  </si>
  <si>
    <t>http://www.xinhuanet.com/english/2021-01/25/c_139696010.htm</t>
  </si>
  <si>
    <t>43% (2019)</t>
  </si>
  <si>
    <t>44.4% (2017)</t>
  </si>
  <si>
    <t>https://www.iea.org/countries/finland</t>
  </si>
  <si>
    <t>https://www.ieabioenergy.com/wp-content/uploads/2018/10/CountryReport2018_Finland_final.pdf</t>
  </si>
  <si>
    <t>51% by 2030
Interim targets: 41% by 2022; 
44% by 2025; 47% by 2027; 
51% by 2030</t>
  </si>
  <si>
    <t>https://ec.europa.eu/energy/sites/ener/files/documents/fi_final_necp_main_en.pdf</t>
  </si>
  <si>
    <t>17.2% (2019)</t>
  </si>
  <si>
    <t>https://www.iea.org/countries/france</t>
  </si>
  <si>
    <t>23% by 2020</t>
  </si>
  <si>
    <t>https://ec.europa.eu/eurostat/documents/2995521/10335438/8-23012020-AP-EN.pdf/292cf2e5-8870-4525-7ad7-188864ba0c29?t=1579770240000</t>
  </si>
  <si>
    <t>https://www.gouvernement.fr/en/energy-transition</t>
  </si>
  <si>
    <t>81.2% (2017)</t>
  </si>
  <si>
    <t>https://www.iea.org/countries/gabon</t>
  </si>
  <si>
    <t>56.9% (2017)</t>
  </si>
  <si>
    <t>50.8% (2017)</t>
  </si>
  <si>
    <t>28.7% (2017)</t>
  </si>
  <si>
    <t>https://www.iea.org/data-and-statistics?country=GEORGIA&amp;fuel=Renewables%20and%20waste&amp;indicator=Renewable%20share%20in%20final%20energy%20consumption%20(SDG%207.2)%20</t>
  </si>
  <si>
    <t>https://www.iea.org/countries/georgia</t>
  </si>
  <si>
    <t>https://unece.org/fileadmin/DAM/energy/se/pp/gere/GERE.6_Oct.2019/2_RE_Auctions/2_M.Arabidze_Georgia.6th.GERE.pdf</t>
  </si>
  <si>
    <t>17.345% (2019)</t>
  </si>
  <si>
    <t>15.3% (2017)</t>
  </si>
  <si>
    <t>https://www.iea.org/countries/germany</t>
  </si>
  <si>
    <t>18% by 2020</t>
  </si>
  <si>
    <t>https://www.bmwi.de/Redaktion/EN/Pressemitteilungen/2020/20200401-germany-on-track-for-meeting-eu-renewables-target.html; https://windeurope.org/newsroom/news/germany-adopts-national-energy-climate-plan-and-an-ambitious-hydrogen-strategy/</t>
  </si>
  <si>
    <t>45% by 2040; 30% by 2030; 60% by 2050</t>
  </si>
  <si>
    <t>https://www.cleanenergywire.org/factsheets/germanys-greenhouse-gas-emissions-and-climate-targets#:~:text=Renewables%20targets&amp;text=More%20than%2040%20percent%20of,its%20Climate%20Action%20Programme%202030.</t>
  </si>
  <si>
    <t>https://www.irena.org/IRENADocuments/Statistical_Profiles/Africa/Ghana_Africa_RE_SP.pdf</t>
  </si>
  <si>
    <t>14% (2017)</t>
  </si>
  <si>
    <t>https://www.iea.org/countries/ghana</t>
  </si>
  <si>
    <t>19.677% (2019)</t>
  </si>
  <si>
    <t>16.1% (2017)</t>
  </si>
  <si>
    <t>https://www.iea.org/countries/greece</t>
  </si>
  <si>
    <t>18% by 2020 [20% by 2020]</t>
  </si>
  <si>
    <t>https://ec.europa.eu/energy/sites/ener/files/documents/staff_working_document_assessment_necp_greece.pdf</t>
  </si>
  <si>
    <t>12.6% (2017)</t>
  </si>
  <si>
    <t>https://trackingsdg7.esmap.org/country/grenada</t>
  </si>
  <si>
    <t>64.2% (2017)</t>
  </si>
  <si>
    <t>https://www.iea.org/data-and-statistics?country=GUATEMALA&amp;fuel=Renewables%20and%20waste&amp;indicator=SDG72modern</t>
  </si>
  <si>
    <t>6.7% (2017)</t>
  </si>
  <si>
    <t>77% (2017)</t>
  </si>
  <si>
    <t>2.4% (2018)</t>
  </si>
  <si>
    <t>86.5% (2017)</t>
  </si>
  <si>
    <t>7.8% (2018)</t>
  </si>
  <si>
    <t>22.5% (2017)</t>
  </si>
  <si>
    <t>76.1% (2017)</t>
  </si>
  <si>
    <t>https://www.iea.org/data-and-statistics?country=HAITI&amp;fuel=Renewables%20and%20waste&amp;indicator=Renewable%20share%20in%20final%20energy%20consumption%20(SDG%207.2)%20</t>
  </si>
  <si>
    <t>4.1% (2017)</t>
  </si>
  <si>
    <t>https://www.iea.org/data-and-statistics?country=HAITI&amp;fuel=Renewables%20and%20waste&amp;indicator=SDG72modern</t>
  </si>
  <si>
    <t>https://www.irena.org/IRENADocuments/Statistical_Profiles/Central%20America%20and%20the%20Caribbean/Haiti_Central%20America%20and%20the%20Caribbean_RE_SP.pdf</t>
  </si>
  <si>
    <t>53.3% (2017)</t>
  </si>
  <si>
    <t>https://www.iea.org/data-and-statistics?country=HONDURAS&amp;fuel=Renewables%20and%20waste&amp;indicator=SDG72modern</t>
  </si>
  <si>
    <t>16.8% (2017)</t>
  </si>
  <si>
    <t>https://www.irena.org/IRENADocuments/Statistical_Profiles/Central%20America%20and%20the%20Caribbean/Honduras_Central%20America%20and%20the%20Caribbean_RE_SP.pdf</t>
  </si>
  <si>
    <t>12.614% (2019)</t>
  </si>
  <si>
    <t>https://ec.europa.eu/energy/sites/ener/files/documents/hu_final_necp_main_en.pdf</t>
  </si>
  <si>
    <t>14.65% by 2020</t>
  </si>
  <si>
    <t>https://www.irena.org/IRENADocuments/Statistical_Profiles/Europe/Hungary_Europe_RE_SP.pdf</t>
  </si>
  <si>
    <t>21% by 2030</t>
  </si>
  <si>
    <t>78.196% (2019)</t>
  </si>
  <si>
    <t>https://www.iea.org/countries/iceland</t>
  </si>
  <si>
    <t>77% by 2020</t>
  </si>
  <si>
    <t>https://www.irena.org/IRENADocuments/Statistical_Profiles/Europe/Iceland_Europe_RE_SP.pdf</t>
  </si>
  <si>
    <t>Y</t>
  </si>
  <si>
    <t>32.2% (2017)</t>
  </si>
  <si>
    <t>https://www.iea.org/countries/india</t>
  </si>
  <si>
    <t>10.5% (2017)</t>
  </si>
  <si>
    <t>6% by 2022</t>
  </si>
  <si>
    <t>35% (2017)</t>
  </si>
  <si>
    <t>https://www.iea.org/countries/indonesia</t>
  </si>
  <si>
    <t>6.3% (2017)</t>
  </si>
  <si>
    <t>11.984% (2019)</t>
  </si>
  <si>
    <t>https://www.iea.org/countries/ireland</t>
  </si>
  <si>
    <t>https://ec.europa.eu/eurostat/documents/2995521/10335438/8-23012020-AP-EN.pdf/292cf2e5-8870-4525-7ad7-188864ba0c29</t>
  </si>
  <si>
    <t>21.5-34.1% by 2030</t>
  </si>
  <si>
    <t>https://ec.europa.eu/energy/sites/ener/files/documents/necp_factsheet_ie_final.pdf</t>
  </si>
  <si>
    <t>3.8% (2017)</t>
  </si>
  <si>
    <t>30% by 2030; 20% by 2025</t>
  </si>
  <si>
    <t>https://renewablesnow.com/news/israel-approves-30-renewables-goal-for-2030-718495/</t>
  </si>
  <si>
    <t>18.161% (2019)</t>
  </si>
  <si>
    <t>16.4% (2017)</t>
  </si>
  <si>
    <t>https://www.iea.org/countries/italy</t>
  </si>
  <si>
    <t>17% by 2020</t>
  </si>
  <si>
    <t>https://ec.europa.eu/energy/sites/default/files/documents/it_final_necp_main_en.pdf</t>
  </si>
  <si>
    <t>12.4% (2017)</t>
  </si>
  <si>
    <t>https://trackingsdg7.esmap.org/country/jamaica</t>
  </si>
  <si>
    <t>11% (2016)</t>
  </si>
  <si>
    <t>https://www.iea.org/countries/jamaica</t>
  </si>
  <si>
    <t>6.9% (2017)</t>
  </si>
  <si>
    <t>https://www.iea.org/countries/japan</t>
  </si>
  <si>
    <t>5.1% (2017)</t>
  </si>
  <si>
    <t>4.4% (2016)</t>
  </si>
  <si>
    <t>1.6% (2017)</t>
  </si>
  <si>
    <t>https://www.iea.org/countries/kazakhstan</t>
  </si>
  <si>
    <t>71.8% (2017)</t>
  </si>
  <si>
    <t>https://www.iea.org/countries/kenya</t>
  </si>
  <si>
    <t>3.5% (2017)</t>
  </si>
  <si>
    <t>https://www.irena.org/IRENADocuments/Statistical_Profiles/Africa/Kenya_Africa_RE_SP.pdf</t>
  </si>
  <si>
    <t>45.8% (2018)</t>
  </si>
  <si>
    <t>27.4% (2017)</t>
  </si>
  <si>
    <t>https://www.iea.org/countries/korea-democratic-peoples-republic-of</t>
  </si>
  <si>
    <t>25.4% (2017)</t>
  </si>
  <si>
    <t xml:space="preserve">Page 19
http://www.keei.re.kr/web_keei/d_results.nsf/0/3E7B1890D202597E492585150021D4C9/$file/YES2019.PDFhttp://www.keei.re.kr/web_keei/d_results.nsf/0/3E7B1890D202597E492585150021D4C9/$file/YES2019.PDF
</t>
  </si>
  <si>
    <t>25.686% (2019)</t>
  </si>
  <si>
    <t>https://www.energy-community.org/implementation/Kosovo/RE.html; http://www.undp.org/content/dam/rbec/docs/Kosovo.pdf</t>
  </si>
  <si>
    <t>Y (2019)</t>
  </si>
  <si>
    <t>24.5% (2017)</t>
  </si>
  <si>
    <t>https://www.iea.org/countries/kyrgyzstan</t>
  </si>
  <si>
    <t>45.9% (2017)</t>
  </si>
  <si>
    <t>https://www.irena.org/IRENADocuments/Statistical_Profiles/Asia/Lao%20People's%20Democratic%20Republic_Asia_RE_SP.pdf</t>
  </si>
  <si>
    <t>19.3% (2017)</t>
  </si>
  <si>
    <t>https://www.iea.org/data-and-statistics?country=LAO&amp;fuel=Renewables%20and%20waste&amp;indicator=SDG72modern</t>
  </si>
  <si>
    <t>30% by 2025</t>
  </si>
  <si>
    <t>40.975% (2019)</t>
  </si>
  <si>
    <t>41.8 by 2022; 44.3 by 2025; 46.5 by 2027; 50% by 2030</t>
  </si>
  <si>
    <t>https://ec.europa.eu/energy/sites/default/files/documents/lv_final_necp_main_en.pdf</t>
  </si>
  <si>
    <t>3.3% (2017)</t>
  </si>
  <si>
    <t>https://www.iea.org/data-and-statistics?country=LEBANON&amp;fuel=Renewables%20and%20waste&amp;indicator=SDG72modern</t>
  </si>
  <si>
    <t>1.2% (2017)</t>
  </si>
  <si>
    <t>12% by 2020</t>
  </si>
  <si>
    <t>https://www.irena.org/IRENADocuments/Statistical_Profiles/Middle%20East/Lebanon_Middle%20East_RE_SP.pdf</t>
  </si>
  <si>
    <t>https://www.irena.org/publications/2020/Jun/Renewable-Energy-Outlook-Lebanon</t>
  </si>
  <si>
    <t>38.7% (2017)</t>
  </si>
  <si>
    <t>10% by 2030</t>
  </si>
  <si>
    <t>https://ec.europa.eu/transparency/regdoc/rep/3/2019/EN/C-2019-7733-F1-EN-ANNEX-1-PART-1.PDF</t>
  </si>
  <si>
    <t>1.8% (2017)</t>
  </si>
  <si>
    <t>https://www.iea.org/data-and-statistics?country=LIBYA&amp;fuel=Renewables%20and%20waste&amp;indicator=Renewable%20share%20in%20final%20energy%20consumption%20(SDG%207.2)%20</t>
  </si>
  <si>
    <t>25.461% (2019)</t>
  </si>
  <si>
    <t>45% by 2030; 80% by 2050</t>
  </si>
  <si>
    <t>https://unfccc.int/sites/default/files/resource/BR4_2020_LT.pdf</t>
  </si>
  <si>
    <t>7% (2019)</t>
  </si>
  <si>
    <t>15.4% (2017)</t>
  </si>
  <si>
    <t>https://www.iea.org/countries/luxembourg</t>
  </si>
  <si>
    <t>11% by 2020</t>
  </si>
  <si>
    <t>https://www.eurosolar.de/en/index.php/sections-eurosolar/luxembourg</t>
  </si>
  <si>
    <t>23-25% by 2030</t>
  </si>
  <si>
    <t>https://www.connaissancedesenergies.org/sites/default/files/pdf-actualites/Luxembourg_2020_Energy_Policy_Review.pdf</t>
  </si>
  <si>
    <t>16.811% (2019)</t>
  </si>
  <si>
    <t>https://ec.europa.eu/eurostat/tgm/table.do?tab=table&amp;init=1&amp;language=en&amp;pcode=t2020_31&amp;plugin=1</t>
  </si>
  <si>
    <t>https://bankwatch.org/beyond-coal/the-energy-sector-in-macedonia#:~:text=Under%20Energy%20Community%20commitments%20to,final%20energy%20consumption%20in%202020.</t>
  </si>
  <si>
    <t>35-45% by 2040</t>
  </si>
  <si>
    <t>https://economy.gov.mk/Upload/Documents/Energy%20Development%20Strategy_FINAL%20DRAFT%20-%20For%20public%20consultations_ENG_29.10.2019(3).pdf</t>
  </si>
  <si>
    <t>82.6% (2017)</t>
  </si>
  <si>
    <t>38.6% (2018)</t>
  </si>
  <si>
    <t>75.9% (2017)</t>
  </si>
  <si>
    <t>47.3% (2018)</t>
  </si>
  <si>
    <t>5.2% (2017)</t>
  </si>
  <si>
    <t>https://www.iea.org/countries/malaysia</t>
  </si>
  <si>
    <t>58.6% (2017)</t>
  </si>
  <si>
    <t>4.3% (2018)</t>
  </si>
  <si>
    <t>10% by 2033</t>
  </si>
  <si>
    <t>8.488% (2019)</t>
  </si>
  <si>
    <t>https://www.irena.org/IRENADocuments/Statistical_Profiles/Europe/Malta_Europe_RE_SP.pdf</t>
  </si>
  <si>
    <t>11.5% by 2030</t>
  </si>
  <si>
    <t>https://ec.europa.eu/energy/sites/ener/files/documents/mt_final_necp_main_en.pdf</t>
  </si>
  <si>
    <t>11.8% (2017)</t>
  </si>
  <si>
    <t>https://www.irena.org/IRENADocuments/Statistical_Profiles/Oceania/Marshall%20Islands_Oceania_RE_SP.pdf</t>
  </si>
  <si>
    <t>23.3% (2017)</t>
  </si>
  <si>
    <t>https://trackingsdg7.esmap.org/country/mauritania</t>
  </si>
  <si>
    <t>9.7% (2017)</t>
  </si>
  <si>
    <t>https://www.iea.org/countries/mauritius</t>
  </si>
  <si>
    <t>9.1% (2017)</t>
  </si>
  <si>
    <t>https://www.iea.org/data-and-statistics?country=MEXICO&amp;fuel=Renewables%20and%20waste&amp;indicator=SDG72</t>
  </si>
  <si>
    <t>https://www.irena.org/IRENADocuments/Statistical_Profiles/North%20America/Mexico_North%20America_RE_SP.pdf</t>
  </si>
  <si>
    <t>27.46% (2018)</t>
  </si>
  <si>
    <t>https://www.iea.org/reports/moldova-energy-profile/sustainable-development</t>
  </si>
  <si>
    <t>https://www.irena.org/IRENADocuments/Statistical_Profiles/Europe/Republic%20of%20Moldova_Europe_RE_SP.pdf</t>
  </si>
  <si>
    <t>https://www.iea.org/countries/mongolia</t>
  </si>
  <si>
    <t>1.7% (2017)</t>
  </si>
  <si>
    <t>https://www.irena.org/IRENADocuments/Statistical_Profiles/Asia/Mongolia_Asia_RE_SP.pdf</t>
  </si>
  <si>
    <t>37.373% (2019)</t>
  </si>
  <si>
    <t>33% by 2020</t>
  </si>
  <si>
    <t>7% (2017)</t>
  </si>
  <si>
    <t>https://www.iea.org/countries/morocco</t>
  </si>
  <si>
    <t>59.5% (2017)</t>
  </si>
  <si>
    <t>https://www.iea.org/countries/mozambique</t>
  </si>
  <si>
    <t>30% (2017)</t>
  </si>
  <si>
    <t>https://www.iea.org/countries/myanmar</t>
  </si>
  <si>
    <t>6.0% (2017)</t>
  </si>
  <si>
    <t>28.1% (2017)</t>
  </si>
  <si>
    <t>https://www.iea.org/countries/namibia</t>
  </si>
  <si>
    <t>20.1% (2017)</t>
  </si>
  <si>
    <t>79.2% (2018)</t>
  </si>
  <si>
    <t>https://www.iea.org/countries/nepal</t>
  </si>
  <si>
    <t>20% increase through renewable by 2020</t>
  </si>
  <si>
    <t>https://www.irena.org/IRENADocuments/Statistical_Profiles/Asia/Nepal_Asia_RE_SP.pdf</t>
  </si>
  <si>
    <t>8.768% (2019)</t>
  </si>
  <si>
    <t>15% by 2020</t>
  </si>
  <si>
    <t>https://www.irena.org/IRENADocuments/Statistical_Profiles/Europe/Netherlands_Europe_RE_SP.pdf</t>
  </si>
  <si>
    <t>https://ec.europa.eu/energy/sites/ener/files/documents/nl_final_necp_main_en.pdf</t>
  </si>
  <si>
    <t>30.4% (2017)</t>
  </si>
  <si>
    <t>https://www.iea.org/data-and-statistics?country=NZ&amp;fuel=Renewables%20and%20waste&amp;indicator=SDG72</t>
  </si>
  <si>
    <t>47.2% (2017)</t>
  </si>
  <si>
    <t>https://www.iea.org/data-and-statistics?country=NICARAGUA&amp;fuel=Renewables%20and%20waste&amp;indicator=SDG72</t>
  </si>
  <si>
    <t>https://www.irena.org/IRENADocuments/Statistical_Profiles/Africa/Nigeria_Africa_RE_SP.pdf</t>
  </si>
  <si>
    <t>https://www.irena.org/IRENADocuments/Statistical_Profiles/Africa/Niger_Africa_RE_SP.pdf</t>
  </si>
  <si>
    <t>https://www.iea.org/countries/nigeria</t>
  </si>
  <si>
    <t>22.4% (2017)</t>
  </si>
  <si>
    <t>74.625% (2019)</t>
  </si>
  <si>
    <t>67.5% by 2020</t>
  </si>
  <si>
    <t>41.4% (2017)</t>
  </si>
  <si>
    <t>https://www.iea.org/countries/pakistan</t>
  </si>
  <si>
    <t>5% by 2030</t>
  </si>
  <si>
    <t>https://www.irena.org/IRENADocuments/Statistical_Profiles/Asia/Pakistan_Asia_RE_SP.pdf</t>
  </si>
  <si>
    <t>4.4% (2018)</t>
  </si>
  <si>
    <t>22.8% (2017)</t>
  </si>
  <si>
    <t>https://trackingsdg7.esmap.org/time?country=Panama</t>
  </si>
  <si>
    <t>18.1% (2017)</t>
  </si>
  <si>
    <t>https://www.iea.org/countries/panama</t>
  </si>
  <si>
    <t>49.7% (2017)</t>
  </si>
  <si>
    <t>60.1% (2017)</t>
  </si>
  <si>
    <t>https://www.irena.org/IRENADocuments/Statistical_Profiles/South%20America/Paraguay_South%20America_RE_SP.pdf</t>
  </si>
  <si>
    <t>27.7% (2017)</t>
  </si>
  <si>
    <t>https://www.irena.org/IRENADocuments/Statistical_Profiles/South%20America/Peru_South%20America_RE_SP.pdf</t>
  </si>
  <si>
    <t>23.4% (2017)</t>
  </si>
  <si>
    <t>https://www.iea.org/countries/philippines</t>
  </si>
  <si>
    <t>11.5% (2017)</t>
  </si>
  <si>
    <t>https://www.irena.org/IRENADocuments/Statistical_Profiles/Asia/Philippines_Asia_RE_SP.pdf</t>
  </si>
  <si>
    <t>12.164% (2019)</t>
  </si>
  <si>
    <t>https://www.irena.org/IRENADocuments/Statistical_Profiles/Europe/Poland_Europe_RE_SP.pdf</t>
  </si>
  <si>
    <t>https://ec.europa.eu/energy/sites/ener/files/documents/necp_factsheet_pl_final.pdf</t>
  </si>
  <si>
    <t>30.619% (2019)</t>
  </si>
  <si>
    <t>31% by 2020</t>
  </si>
  <si>
    <t>47% by 2030</t>
  </si>
  <si>
    <t>https://ec.europa.eu/energy/sites/ener/files/documents/pt_final_necp_main_en.pdf</t>
  </si>
  <si>
    <t>24.290% (2019)</t>
  </si>
  <si>
    <t>24% by 2020</t>
  </si>
  <si>
    <t>30.7% by 2030</t>
  </si>
  <si>
    <t>https://ec.europa.eu/energy/sites/ener/files/documents/ro_final_necp_main_en.pdf</t>
  </si>
  <si>
    <t>https://www.iea.org/countries/russia</t>
  </si>
  <si>
    <t>5% by 2020</t>
  </si>
  <si>
    <t>https://cms.law/en/int/expert-guides/cms-expert-guide-to-renewable-energy/russia</t>
  </si>
  <si>
    <t>86.7% (2017)</t>
  </si>
  <si>
    <t>26.8% (2017)</t>
  </si>
  <si>
    <t>4.8% (2018)</t>
  </si>
  <si>
    <t>100% by 2051</t>
  </si>
  <si>
    <t>38.4% (2017)</t>
  </si>
  <si>
    <t>https://www.iea.org/countries/saudi-arabia</t>
  </si>
  <si>
    <t>37.6% (2017)</t>
  </si>
  <si>
    <t>https://www.iea.org/countries/senegal</t>
  </si>
  <si>
    <t>2.3% (2017)</t>
  </si>
  <si>
    <t>21.443% (2019)</t>
  </si>
  <si>
    <t>27% by 2020</t>
  </si>
  <si>
    <t>https://www.irena.org/IRENADocuments/Statistical_Profiles/Europe/Serbia_Europe_RE_SP.pdf</t>
  </si>
  <si>
    <t>0.6% (2017)</t>
  </si>
  <si>
    <t>https://seychellesresearchjournalcom.files.wordpress.com/2020/03/a_strategic_approach_towards_100_renewable_energy_in_seychelles-s_wehner-b_dransfeld-m_kc3b6hler-srj-2-1.pdf</t>
  </si>
  <si>
    <t>77.5% (2017)</t>
  </si>
  <si>
    <t>0.7% (2017)</t>
  </si>
  <si>
    <t>https://www.iea.org/countries/singapore</t>
  </si>
  <si>
    <t>16.894% (2019)</t>
  </si>
  <si>
    <t>14% by 2020</t>
  </si>
  <si>
    <t>https://www.irena.org/IRENADocuments/Statistical_Profiles/Europe/Slovakia_Europe_RE_SP.pdf</t>
  </si>
  <si>
    <t>19.2% by 2030</t>
  </si>
  <si>
    <t>https://ec.europa.eu/energy/sites/ener/files/sk_final_necp_main_en.pdf</t>
  </si>
  <si>
    <t>21.974% (2019)</t>
  </si>
  <si>
    <t>https://www.irena.org/IRENADocuments/Statistical_Profiles/Europe/Slovenia_Europe_RE_SP.pdf</t>
  </si>
  <si>
    <t>https://ec.europa.eu/energy/sites/default/files/documents/si_final_necp_main_en.pdf</t>
  </si>
  <si>
    <t>https://www.100-percent.org/solomon-islands/</t>
  </si>
  <si>
    <t>94.9% (2017)</t>
  </si>
  <si>
    <t>https://www.iea.org/countries/south-africa</t>
  </si>
  <si>
    <t>3.7% (2017)</t>
  </si>
  <si>
    <t>27.9% (2017)</t>
  </si>
  <si>
    <t>https://www.iea.org/countries/south-sudan</t>
  </si>
  <si>
    <t>1.3% (2017)</t>
  </si>
  <si>
    <t>18.356% (2019)</t>
  </si>
  <si>
    <t>22.7% by 2020</t>
  </si>
  <si>
    <t>https://www.eurosolar.de/en/index.php/sections-eurosolar/spain?start=5; https://www.irena.org/IRENADocuments/Statistical_Profiles/Europe/Spain_Europe_RE_SP.pdf</t>
  </si>
  <si>
    <t>48.4% (2017)</t>
  </si>
  <si>
    <t>https://www.iea.org/countries/sri-lanka</t>
  </si>
  <si>
    <t>60.5% (2017)</t>
  </si>
  <si>
    <t>https://www.iea.org/countries/sudan</t>
  </si>
  <si>
    <t>https://www.irena.org/IRENADocuments/Statistical_Profiles/Africa/Sudan_Africa_RE_SP.pdf</t>
  </si>
  <si>
    <t>56.391% (2019)</t>
  </si>
  <si>
    <t>49% by 2020</t>
  </si>
  <si>
    <t>65% by 2030</t>
  </si>
  <si>
    <t>https://ec.europa.eu/energy/sites/default/files/documents/se_final_necp_main_en.pdf</t>
  </si>
  <si>
    <t>https://www.iea.org/countries/switzerland</t>
  </si>
  <si>
    <t>1.1% (2017)</t>
  </si>
  <si>
    <t>https://www.iea.org/data-and-statistics?country=SYRIA&amp;fuel=Renewables%20and%20waste&amp;indicator=Renewable%20share%20in%20final%20energy%20consumption%20(SDG%207.2)%20</t>
  </si>
  <si>
    <t>41.7% (2017)</t>
  </si>
  <si>
    <t>https://www.iea.org/countries/tajikistan</t>
  </si>
  <si>
    <t>83.8% (2017)</t>
  </si>
  <si>
    <t>https://www.iea.org/countries/tanzania</t>
  </si>
  <si>
    <t>15.5% (2017)</t>
  </si>
  <si>
    <t>https://www.irena.org/IRENADocuments/Statistical_Profiles/Africa/United%20Republic%20of%20Tanzania_Africa_RE_SP.pdf</t>
  </si>
  <si>
    <t>22.7% (2017)</t>
  </si>
  <si>
    <t>https://www.iea.org/countries/thailand</t>
  </si>
  <si>
    <t>17.3% (2017)</t>
  </si>
  <si>
    <t>https://www.irena.org/IRENADocuments/Statistical_Profiles/Asia/Thailand_Asia_RE_SP.pdf (2) http://www.eppo.go.th/images/POLICY/ENG/AEDP2015ENG.pdf</t>
  </si>
  <si>
    <t>71% (2017)</t>
  </si>
  <si>
    <t>https://www.iea.org/countries/togo</t>
  </si>
  <si>
    <t>13.8% (2017)</t>
  </si>
  <si>
    <t>4% by 2030</t>
  </si>
  <si>
    <t>https://www.irena.org/IRENADocuments/Statistical_Profiles/Africa/Togo_Africa_RE_SP.pdf</t>
  </si>
  <si>
    <t>2% (2016)</t>
  </si>
  <si>
    <t>0.8% (2018)</t>
  </si>
  <si>
    <t>11.9% (2017)</t>
  </si>
  <si>
    <t>https://www.iea.org/countries/tunisia</t>
  </si>
  <si>
    <t>https://www.irena.org/IRENADocuments/Statistical_Profiles/Africa/Tunisia_Africa_RE_SP.pdf</t>
  </si>
  <si>
    <t>11.4% (2017)</t>
  </si>
  <si>
    <t>https://www.iea.org/countries/turkey</t>
  </si>
  <si>
    <t>19% by 2020</t>
  </si>
  <si>
    <t>https://www.irena.org/IRENADocuments/Statistical_Profiles/Eurasia/Turkey_Eurasia_RE_SP.pdf</t>
  </si>
  <si>
    <t>https://www.iea.org/countries/turkmenistan</t>
  </si>
  <si>
    <t>13.5% (2017)</t>
  </si>
  <si>
    <t>88.5% (2017)</t>
  </si>
  <si>
    <t>11.5% (2020)</t>
  </si>
  <si>
    <t>http://mpe.kmu.gov.ua/minugol/control/uk/publish/article?art_id=245509526&amp;cat_id=245183225</t>
  </si>
  <si>
    <t>https://www.eurosolar.de/en/index.php/sections-eurosolar/ukraine</t>
  </si>
  <si>
    <t>Y (2020)</t>
  </si>
  <si>
    <t>25% by 2035</t>
  </si>
  <si>
    <t>https://energypost.eu/16286-2/</t>
  </si>
  <si>
    <t>0.2% (2017)</t>
  </si>
  <si>
    <t>https://www.iea.org/data-and-statistics?country=UAE&amp;fuel=Renewables%20and%20waste&amp;indicator=Renewable%20share%20in%20final%20energy%20consumption%20(SDG%207.2)%20</t>
  </si>
  <si>
    <t>12.336% (2019)</t>
  </si>
  <si>
    <t>https://ec.europa.eu/eurostat/documents/2995521/10335438/8-23012020-AP-EN.pdf/292cf2e5-8870-4525-7ad7-188864ba0c29?t=1579770240000;%20https://ec.europa.eu/eurostat/fr/web/energy/data/shares; https://www.enerdata.net/publications/daily-energy-news/crown-estate-scotland-uk-targets-10-gw-new-offshore-wind-capacity.html</t>
  </si>
  <si>
    <t>11% (2019)</t>
  </si>
  <si>
    <t>http://css.umich.edu/sites/default/files/Renewable%20Energy_CSS03-12_e2020.pdf</t>
  </si>
  <si>
    <t>60.2% (2017)</t>
  </si>
  <si>
    <t>https://www.irena.org/IRENADocuments/Statistical_Profiles/South%20America/Uruguay_South%20America_RE_SP.pdf</t>
  </si>
  <si>
    <t>53.9% (2017)</t>
  </si>
  <si>
    <t>https://www.iea.org/countries/uruguay</t>
  </si>
  <si>
    <t>2.4% (2017)</t>
  </si>
  <si>
    <t>33.7% (2016)</t>
  </si>
  <si>
    <t>11% (2018)</t>
  </si>
  <si>
    <t>14.8% (2017)</t>
  </si>
  <si>
    <t>https://www.irena.org/IRENADocuments/Statistical_Profiles/South%20America/Venezuela%20(Bolivarian%20Republic%20of)_South%20America_RE_SP.pdf</t>
  </si>
  <si>
    <t>https://www.iea.org/data-and-statistics?country=VENEZUELA&amp;fuel=Renewables%20and%20waste&amp;indicator=SDG72modern</t>
  </si>
  <si>
    <t>https://www.energy.vic.gov.au/__data/assets/pdf_file/0030/439950/Victorian-Renewable-Energy-Target-2018-19-Progress-Report.pdf</t>
  </si>
  <si>
    <t>https://www.energy.vic.gov.au/renewable-energy/victorias-renewable-energy-targets</t>
  </si>
  <si>
    <t>https://www.iea.org/countries/viet-nam</t>
  </si>
  <si>
    <t>25.7% (2017)</t>
  </si>
  <si>
    <t>https://www.irena.org/IRENADocuments/Statistical_Profiles/Asia/Viet%20Nam_Asia_RE_SP.pdf</t>
  </si>
  <si>
    <t>13.5% by 2020 [20% by 2020]</t>
  </si>
  <si>
    <t>https://ec.europa.eu/energy/sites/ener/files/documents/be_final_necp_parta_en.pdf</t>
  </si>
  <si>
    <t>23.5% by 2030, 100% by 2050</t>
  </si>
  <si>
    <t>4.9% (2017)</t>
  </si>
  <si>
    <t>https://www.irena.org/IRENADocuments/Statistical_Profiles/Middle%20East/Yemen_Middle%20East_RE_SP.pdf</t>
  </si>
  <si>
    <t>84.5% (2017)</t>
  </si>
  <si>
    <t>https://www.iea.org/countries/zambia</t>
  </si>
  <si>
    <t>27.6% (2017)</t>
  </si>
  <si>
    <t>https://www.iea.org/data-and-statistics?country=ZAMBIA&amp;fuel=Renewables%20and%20waste&amp;indicator=SDG72modern</t>
  </si>
  <si>
    <t>83.3% (2017)</t>
  </si>
  <si>
    <t>https://www.iea.org/countries/zimbabwe</t>
  </si>
  <si>
    <t>9.4% (2017)</t>
  </si>
  <si>
    <t>Revised/
Later Target</t>
  </si>
  <si>
    <t>78.1% (2019)</t>
  </si>
  <si>
    <r>
      <t>https://www.iea.org/countries/bolivia</t>
    </r>
    <r>
      <rPr>
        <u/>
        <sz val="10"/>
        <color rgb="FF000000"/>
        <rFont val="Arial"/>
        <family val="2"/>
      </rPr>
      <t>; Tracking SDG7 Progress Report (2019)</t>
    </r>
  </si>
  <si>
    <r>
      <t>https://www.iea.org/countries/cameroon</t>
    </r>
    <r>
      <rPr>
        <u/>
        <sz val="10"/>
        <color rgb="FF000000"/>
        <rFont val="Arial"/>
        <family val="2"/>
      </rPr>
      <t>; Tracking SDG7 Progress Report (2019)</t>
    </r>
  </si>
  <si>
    <r>
      <t>https://www.iea.org/countries/ethiopia</t>
    </r>
    <r>
      <rPr>
        <u/>
        <sz val="10"/>
        <color rgb="FF000000"/>
        <rFont val="Arial"/>
        <family val="2"/>
      </rPr>
      <t>; Tracking SDG7 Progress Report (2019)</t>
    </r>
  </si>
  <si>
    <r>
      <t>http://www.lapagefinanciere.fr/financial-news.php?rkey=20200129EN02443&amp;filter=3996</t>
    </r>
    <r>
      <rPr>
        <u/>
        <sz val="10"/>
        <color rgb="FF000000"/>
        <rFont val="Arial"/>
        <family val="2"/>
      </rPr>
      <t>; http://www.economy.ge/uploads/files/2017/energy/samoqmedo_gegma/nreap_v_3_eng_21022020.pdf</t>
    </r>
  </si>
  <si>
    <r>
      <t>https://www.iea.org/data-and-statistics?country=ISRAEL&amp;fuel=Renewables%20and%20waste&amp;indicator=Renewable%20share%20in%20final%20energy%20consumption%20(SDG%207.2)%20</t>
    </r>
    <r>
      <rPr>
        <u/>
        <sz val="10"/>
        <color rgb="FF000000"/>
        <rFont val="Arial"/>
        <family val="2"/>
      </rPr>
      <t>; Tracking SDG7 Progress Report (2019)</t>
    </r>
  </si>
  <si>
    <r>
      <t>https://www.iea.org/countries/morocco</t>
    </r>
    <r>
      <rPr>
        <u/>
        <sz val="10"/>
        <color rgb="FF000000"/>
        <rFont val="Arial"/>
        <family val="2"/>
      </rPr>
      <t>; Tracking SDG7 Progress Report (2019)</t>
    </r>
  </si>
  <si>
    <r>
      <t>https://www.iea.org/countries/yemen</t>
    </r>
    <r>
      <rPr>
        <u/>
        <sz val="10"/>
        <color rgb="FF000000"/>
        <rFont val="Arial"/>
        <family val="2"/>
      </rPr>
      <t>; Tracking SDG7 Progress Report (2019)</t>
    </r>
  </si>
  <si>
    <t>21% by 2030 (draft NECP target)</t>
  </si>
  <si>
    <t>40% by 2035</t>
  </si>
  <si>
    <t>1 Targets may exclude large-scale hydropower and/or traditional biomass. “Large-scale hydropower” is defined as more than 10 MW of installed capacity, but the definition varies by country.</t>
  </si>
  <si>
    <t>2 Final energy targets by 2020 for all EU-28 countries are set under EU Directive 2009/28/EC. The governments of Austria, the Czech Republic, Germany, Greece, Hungary, Spain and Sweden have set higher targets, which are shown here. The government of the Netherlands has reduced its more ambitious target to the level set in the EU Directive.</t>
  </si>
  <si>
    <t>3 The Chinese target is for share of “non-fossil” energy. All targets include nuclear power.</t>
  </si>
  <si>
    <t>Note: Text in bold indicates new/revised in 2020, brackets '[ ]' indicate previous target where new targets were enacted and text initalics indicates policies adopted at the state/provincial level.</t>
  </si>
  <si>
    <t>Revised/Later target</t>
  </si>
  <si>
    <t>Targeted fossil fuel bans in buildings/industry</t>
  </si>
  <si>
    <t>Target year (coming into force)</t>
  </si>
  <si>
    <t>20.6% (2019)</t>
  </si>
  <si>
    <t>1.3 percentage point annual increase in the share of renewable heating (including waste heat) and cooling through 2030 [projected target: around 40%]</t>
  </si>
  <si>
    <t>https://www.europarl.europa.eu/news/en/press-room/20180614IPR05810/energy-new-target-of-32-from-renewables-by-2030-agreed-by-meps-and-ministers
https://ec.europa.eu/commission/presscorner/detail/en/QANDA_20_1598</t>
  </si>
  <si>
    <t>24.9% (2019)</t>
  </si>
  <si>
    <t>33.8% (2019)</t>
  </si>
  <si>
    <t>Y (2013)</t>
  </si>
  <si>
    <t>8.3% (2019)</t>
  </si>
  <si>
    <t>11.9% by 2020</t>
  </si>
  <si>
    <t>https://www.solarthermalworld.org/news/belgium-ambitious-targets-solar-thermal</t>
  </si>
  <si>
    <t>RES H&amp;C: 167.44 GWh by 2030</t>
  </si>
  <si>
    <t>52% by 2020</t>
  </si>
  <si>
    <t>Solar thermal: 3 MW equivalent by 2025</t>
  </si>
  <si>
    <t>35.5% (2019)</t>
  </si>
  <si>
    <t>24% renewables in total heating and cooling by 2020</t>
  </si>
  <si>
    <t>Y (2010)</t>
  </si>
  <si>
    <t>42.6% by 2030</t>
  </si>
  <si>
    <t>21.50256 (2020)</t>
  </si>
  <si>
    <t>IEA Renewables 2020</t>
  </si>
  <si>
    <t>Ban on fossil fuel for heating appliances in new residential buildings in Vancouver</t>
  </si>
  <si>
    <t>http://plumbingandhvac.ca/vancouver-to-ban-fossil-fuel-appliances-for-low-rise-buildings/</t>
  </si>
  <si>
    <t>32.50 million m2 by 2019 end</t>
  </si>
  <si>
    <t>https://www.iea-shc.org/country/china/report</t>
  </si>
  <si>
    <t>Solar thermal: 800 million m2 installations by 2020</t>
  </si>
  <si>
    <t>https://www.iea.org/policies/6275-china-13th-solar-energy-development-five-year-plan-2016-2020</t>
  </si>
  <si>
    <t>36.8% (2019)</t>
  </si>
  <si>
    <t>33.7% by 2020</t>
  </si>
  <si>
    <t>https://ec.europa.eu/energy/sites/ener/files/documents/hr_swd_en.pdf</t>
  </si>
  <si>
    <t>35.1% (2019)</t>
  </si>
  <si>
    <t>23.5% by 2020</t>
  </si>
  <si>
    <t>http://www.oeb.org.cy/wp-content/uploads/2019/01/Financial-Mirror-2019-01-05-p6-Anthi-Charalambous-Renewables-targets.pdf</t>
  </si>
  <si>
    <t>22.6% (2019)</t>
  </si>
  <si>
    <t>https://www.irena.org/IRENADocuments/Statistical_Profiles/Europe/Czechia_Europe_RE_SP.pdf</t>
  </si>
  <si>
    <t>48% (2019)</t>
  </si>
  <si>
    <t>52.3% (2019)</t>
  </si>
  <si>
    <t>38.4% by 2020</t>
  </si>
  <si>
    <t>http://climatepolicydatabase.org/index.php/National_Renewable_Energy_Action_Plan_(NREAP)_Estonia_2010</t>
  </si>
  <si>
    <t>Y (2009)</t>
  </si>
  <si>
    <t>80% heat production by 2030
63% heat consumption by 2030</t>
  </si>
  <si>
    <t>https://www.enerdata.net/publications/daily-energy-news/estonias-first-renewable-auction-5-gw-attracts-over-16-gw-bids.html;
https://ec.europa.eu/energy/sites/ener/files/documents/ee_final_necp_main_en.pdf</t>
  </si>
  <si>
    <t>57.5% (2019)</t>
  </si>
  <si>
    <t>47% by 2020</t>
  </si>
  <si>
    <t>Y (2012)</t>
  </si>
  <si>
    <t>Ban on coal for energy use in Helsinki</t>
  </si>
  <si>
    <t>https://yle.fi/uutiset/osasto/news/helsinki_mayor_pledges_1m_for_idea_to_replace_coal-fired_energy_plants/10722507
https://yle.fi/uutiset/osasto/news/coal_ban_proposal_moves_forward__helsinki_ready_to_turn_off_hanasaari_power_plant/10464394</t>
  </si>
  <si>
    <t>22.5% (2019)</t>
  </si>
  <si>
    <t>https://ec.europa.eu/energy/sites/ener/files/documents/fr_final_necp_main_en.pdf</t>
  </si>
  <si>
    <t>38% by 2030</t>
  </si>
  <si>
    <t>15.5% by 2020 [14% by 2020]</t>
  </si>
  <si>
    <t>https://www.eurosolar.de/en/index.php/sections-eurosolar/germany</t>
  </si>
  <si>
    <t>it will no longer be permitted to install oil central heating from 2026 onwards
Oil heating ban in Hamburg</t>
  </si>
  <si>
    <t>https://www.bundesfinanzministerium.de/Content/EN/Standardartikel/Topics/Priority-Issues/Climate-Action/2019-09-19-climate-action-programme-2030.html#:~:text=The%20German%20government%20is%20making,its%20climate%20targets%20for%202030.&amp;text=The%20Climate%20Action%20Programme%20expands,be%20carbon%2Dneutral%20by%202050.
https://www.themayor.eu/fr/hamburg-imposes-ban-on-oil-heating 
https://www.hamburg-news.hamburg/en/standort/senate-passes-ban-oil-heating</t>
  </si>
  <si>
    <t>https://ec.europa.eu/energy/sites/ener/files/documents/ec_courtesy_translation_el_necp.pdf</t>
  </si>
  <si>
    <t>Y (2011)</t>
  </si>
  <si>
    <t>18.2% (2020)</t>
  </si>
  <si>
    <t>18.9% by 2020</t>
  </si>
  <si>
    <t>https://www.climate-laws.org/geographies/hungary/policies/national-renewable-energy-action-plan-nreap-for-2010-2020</t>
  </si>
  <si>
    <t>79.4% (2019)</t>
  </si>
  <si>
    <t>96% by 2020</t>
  </si>
  <si>
    <t>6.7 GWth(2016)</t>
  </si>
  <si>
    <t>Solar water heating: achieve 14 GWth(20 million m²) by 2022</t>
  </si>
  <si>
    <t>https://www.seai.ie/publications/2020-Renewable-Energy-in-Ireland-Report.pdf</t>
  </si>
  <si>
    <t>19.8% (2019)</t>
  </si>
  <si>
    <t>https://www.irena.org/IRENADocuments/Statistical_Profiles/Europe/Italy_Europe_RE_SP.pdf</t>
  </si>
  <si>
    <t>882 MWth(2015)</t>
  </si>
  <si>
    <t>50,000 Solar water heating systems by 2020</t>
  </si>
  <si>
    <t>https://www.memr.gov.jo/EBV4.0/Root_Storage/AR/EB_Info_Page/2nd_NEEAP_(2018-2020)_final__clean_November__2017_(2).pdf</t>
  </si>
  <si>
    <t>Solar water heating: 60% of annual demand for buildings that use more than 100 litres of hot water per day (voluntary/no date)</t>
  </si>
  <si>
    <t>54.6% (2019)</t>
  </si>
  <si>
    <t>45.65% by 2020</t>
  </si>
  <si>
    <t>https://ec.europa.eu/eurostat/web/energy/data/shares</t>
  </si>
  <si>
    <t>57.8% (2019)</t>
  </si>
  <si>
    <t>53.4% by 2020</t>
  </si>
  <si>
    <t>15% renewables in gross final consumption in power and heating by 2030</t>
  </si>
  <si>
    <t>Solar water heating: 250 MWth by 2020</t>
  </si>
  <si>
    <t>https://www.researchgate.net/publication/348418414_Advantages_of_Utilizing_the_Solar_Water_Heating_Technology_in_Reducing_Total_Electricity_Consumption_and_Improving_Grid_Efficiency_A_Case_Study_of_Benghazi_Libya; https://www.iea.org/policies/5908-libya-renewable-energy-strategic-plan-2013-2025</t>
  </si>
  <si>
    <t>47.4% (2019)</t>
  </si>
  <si>
    <t>39% by 2020</t>
  </si>
  <si>
    <t>https://www.irena.org/IRENADocuments/Statistical_Profiles/Europe/Lithuania_Europe_RE_SP.pdf</t>
  </si>
  <si>
    <t>https://ec.europa.eu/energy/sites/ener/files/documents/lt_final_necp_main_en.pdf</t>
  </si>
  <si>
    <t>8.7% (2019)</t>
  </si>
  <si>
    <t>8.5% renewables in gross final consumption in heating and cooling by 2020</t>
  </si>
  <si>
    <t>30.3% by 2030</t>
  </si>
  <si>
    <t>24.6% by 2020</t>
  </si>
  <si>
    <t>https://www.climate-laws.org/geographies/north-macedonia-republic-of-north-macedonia/policies/action-plan-on-renewable-energy-sources</t>
  </si>
  <si>
    <t>Solar water heating: produce 2,000 solar water heaters; increase total installed to 20,000 by 2030</t>
  </si>
  <si>
    <t>B7</t>
  </si>
  <si>
    <t>https://apps.fas.usda.gov/newgainapi/api/Report/DownloadReportByFileName?fileName=Biofuels%20Annual_Kuala%20Lumpur_Malaysia_10-26-2020</t>
  </si>
  <si>
    <t>B10 in industrial sector by 2020</t>
  </si>
  <si>
    <t>https://www.thestar.com.my/business/business-news/2019/02/12/malaysia-seeks-to-implement-b20-for-transport-sector-in-2020</t>
  </si>
  <si>
    <t>25.7% (2019)</t>
  </si>
  <si>
    <t>3.4 million m2</t>
  </si>
  <si>
    <t>Solar water heating: install 18.2 million m2of collectors by 2027</t>
  </si>
  <si>
    <t>44.96% (2018)</t>
  </si>
  <si>
    <t>62.8% (2019)</t>
  </si>
  <si>
    <t>38.2% by 2020</t>
  </si>
  <si>
    <t>https://mek.gov.me/ResourceManager/FileDownload.aspx?rId=194055&amp;rType=2#:~:text=The%20adopted%20Decison%20obliges%20Montenegro,of%20energy%20from%20renewable%20sources.</t>
  </si>
  <si>
    <t>316 MWth(2015)</t>
  </si>
  <si>
    <t>Solar water heating: 1.2 GWth(1.7 million m2) by 2020</t>
  </si>
  <si>
    <t>1 MWth(2015)</t>
  </si>
  <si>
    <t>Solar water and space heating: 100,000 systems installed in rural areas (no date)</t>
  </si>
  <si>
    <t>8.7% by 2020</t>
  </si>
  <si>
    <t>Ban on natural gas for heating new and existing residential buildings in Amsterdam (adopted in 2020)</t>
  </si>
  <si>
    <t>https://www.themayor.eu/en/amsterdam-becomes-natural-gas-free-by-2040/;
https://www.amsterdam.nl/en/policy/sustainability/policy-phasing-out/</t>
  </si>
  <si>
    <t>35.8% (2019)</t>
  </si>
  <si>
    <t>43% by 2020</t>
  </si>
  <si>
    <t>https://www.irena.org/IRENADocuments/Statistical_Profiles/Europe/Norway_Europe_RE_SP.pdf</t>
  </si>
  <si>
    <t>16% (2019)</t>
  </si>
  <si>
    <t>https://foresightdk.com/polish-coal-boiler-phase-out-an-inspiration-for-clean-heat/</t>
  </si>
  <si>
    <t>emission standards for heating appliances in single family homes banning use of coal and wood in 11 of 16 regions, 2022-2027</t>
  </si>
  <si>
    <t>41.2% (2019)</t>
  </si>
  <si>
    <t>APREN</t>
  </si>
  <si>
    <t>41% by 2020</t>
  </si>
  <si>
    <t>APREN
https://ec.europa.eu/energy/sites/ener/files/documents/ec_courtesy_translation_pt_necp.pdf</t>
  </si>
  <si>
    <t>Y (2014)</t>
  </si>
  <si>
    <t>45% by 2025; 49% by 2030</t>
  </si>
  <si>
    <t>https://dre.pt/application/conteudo/137618093</t>
  </si>
  <si>
    <t>22% by 2020</t>
  </si>
  <si>
    <t>https://www.irena.org/IRENADocuments/Statistical_Profiles/Europe/Romania_Europe_RE_SP.pdf</t>
  </si>
  <si>
    <t>Y (2008)</t>
  </si>
  <si>
    <t>33% by 2030</t>
  </si>
  <si>
    <t>26.6% (2019)</t>
  </si>
  <si>
    <t>19.7% (2019)</t>
  </si>
  <si>
    <t>14.6% by 2020</t>
  </si>
  <si>
    <t>https://unfccc.int/sites/default/files/resource/BR4-1-4BR_SVK_SHM%C3%9A_final.pdf</t>
  </si>
  <si>
    <t>31.2% (2019)</t>
  </si>
  <si>
    <t>30.8% by 2020</t>
  </si>
  <si>
    <t>http://www.eufores.org/fileadmin/eufores/Projects/REPAP_2020/EREC-roadmap-V4.pdf</t>
  </si>
  <si>
    <t>41% by 2030</t>
  </si>
  <si>
    <t>18.9% (2019)</t>
  </si>
  <si>
    <t>https://www.eurosolar.de/en/index.php/sections-eurosolar/spain?start=5</t>
  </si>
  <si>
    <t>66.1% (2019)</t>
  </si>
  <si>
    <t>62.1% by 2020</t>
  </si>
  <si>
    <t>https://www.ieabioenergy.com/wp-content/uploads/2018/10/CountryReport2018_Sweden_final.pdf</t>
  </si>
  <si>
    <t>14.16% by 2023</t>
  </si>
  <si>
    <t>https://policy.asiapacificenergy.org/sites/default/files/National%20Renewable%20Energy%20Action%20Plan%20for%20Turkey.pdf</t>
  </si>
  <si>
    <t>9% (2019)</t>
  </si>
  <si>
    <t>https://saee.gov.ua/sites/default/files/RE_SAEE_2019.pdf?fbclid=IwAR2DwzJYhFIvhNlopJSVk7IuBPU-KlMvSEXeraCnvIjSBQb9kV1-ZeIsjqI</t>
  </si>
  <si>
    <t>12.4% by 2020</t>
  </si>
  <si>
    <t>Targeted ban on fossil fuel systems in new builds by 2025</t>
  </si>
  <si>
    <t>https://www.energylivenews.com/2019/10/03/future-homes-standard-government-to-ban-fossil-fuel-systems-in-new-builds-by-2025/</t>
  </si>
  <si>
    <t>United States of America</t>
  </si>
  <si>
    <t>Ban on oil and gas in new buildings</t>
  </si>
  <si>
    <t xml:space="preserve">https://www.boston.com/news/local-news/2019/11/21/brookline-gas-oil-ban </t>
  </si>
  <si>
    <t>Seattle's proposed new Energy Code update will eliminate use of fossil fuels for space heating and most water heating in new commercial and large multi-family construction to increase energy efficiency and on-site renewable energy</t>
  </si>
  <si>
    <t>2021 (if approved)</t>
  </si>
  <si>
    <t>https://durkan.seattle.gov/2020/12/mayor-durkan-announces-ban-on-fossil-fuels-for-heating-in-new-construction-to-further-electrify-buildings-using-clean-energy/</t>
  </si>
  <si>
    <t>1 Kosovo is not a member of the United Nations.</t>
  </si>
  <si>
    <t>2 It is not always possible to determine whether municipal solid wase (MSW) data include non-organic waste (plastics, metal, etc.) or only the organic biomass share.</t>
  </si>
  <si>
    <t>Note: Targets refer to share of renewable heating and cooling in total energy supply unless otherwise noted. Historical targets have been added as they are identified by REN21. A number of nations have already exceeded their renewable energy targets. In many of these cases, targets serve as a floor setting the minimum share of renewable heat for the country. As calculation of heating and cooling shares is not standardised across countries, the table presents a variety of targets for the purpose of general comparison.</t>
  </si>
  <si>
    <r>
      <t xml:space="preserve">SHARES 2019 </t>
    </r>
    <r>
      <rPr>
        <u/>
        <sz val="10"/>
        <color rgb="FF1155CC"/>
        <rFont val="Arial"/>
        <family val="2"/>
      </rPr>
      <t>https://ec.europa.eu/eurostat/web/energy/data/shares</t>
    </r>
  </si>
  <si>
    <t>https://energia.gob.es/es-es/Participacion/Paginas/DetalleParticipacionPublica.aspx?k=236;
https://renewablesnow.com/news/spain-raises-ambitions-in-new-2030-necp-more-emission-cuts-wind-solar-694786/</t>
  </si>
  <si>
    <t>https://www.irena.org/publications/2019/May/Tracking-SDG7-The-Energy-Progress-Report-2019#:~:text=This%20joint%20tracking%20report%20provides,renewable%20energy%20and%20energy%20efficiency.</t>
  </si>
  <si>
    <t>Share of renewables in heating and cooling</t>
  </si>
  <si>
    <t>9.6% (2019)</t>
  </si>
  <si>
    <t>N (2020)</t>
  </si>
  <si>
    <t>32.2% (2019)</t>
  </si>
  <si>
    <t>2026;
2021</t>
  </si>
  <si>
    <t>Bioenergy: 8,200 ktoe by 2022; 
Biogas: 1,000 ktoe by 2022;
Organic MSW2: 35 ktoe by 2022;
Solar water heating: 300,000 systems in operation and 100 ktoe by 2022</t>
  </si>
  <si>
    <t>6,573 ktoe bioenergy for heating (2017); 495 ktoe biogas for heating (2017); 88 ktoe oragnic MSW2 for heating (2017)</t>
  </si>
  <si>
    <t>Solar water heating: 1% penetration in the residential sector by 2030; 2% penetration in hotels, guest houses and restaurants by 2020; 5% by 2030</t>
  </si>
  <si>
    <t>67.2% by 2030; 80% of household-based heating and cooling by 2030</t>
  </si>
  <si>
    <t>https://ec.europa.eu/energy/sites/ener/files/documents/lt_final_necp_main_en.pdf;https://ec.europa.eu/energy/sites/ener/files/documents/necp_factsheet_lt_final.pdf</t>
  </si>
  <si>
    <t>2020 Target (generation)</t>
  </si>
  <si>
    <t>2020 Generation Target Achieved (Y/N)</t>
  </si>
  <si>
    <t>Share of RE Consumption (2018)</t>
  </si>
  <si>
    <t>2020 Target (consumption)</t>
  </si>
  <si>
    <t>2020 Consumption Target Achieved (Y/N)</t>
  </si>
  <si>
    <t>https://ec.europa.eu/eurostat/statistics-explained/index.php?title=File:Share_of_energy_from_renewable_sources_in_gross_electricity_consumption,_2004-2018_(%25).png</t>
  </si>
  <si>
    <t>85.27% (2019)</t>
  </si>
  <si>
    <t>https://ourworldindata.org/grapher/share-electricity-renewables?tab=table&amp;time=2019..latest</t>
  </si>
  <si>
    <t>100% (2019)</t>
  </si>
  <si>
    <t>0.99% (2019)</t>
  </si>
  <si>
    <t>https://www.rcreee.org/sites/default/files/irena_pan-arab_strategy_june_2014.pdf</t>
  </si>
  <si>
    <t>https://www.irena.org/IRENADocuments/Statistical_Profiles/Africa/Algeria_Africa_RE_SP.pdf</t>
  </si>
  <si>
    <t>81.11% (2019)</t>
  </si>
  <si>
    <t>https://cms.law/en/media/international/files/publications/guides/cms-renewable-energy-guide-2019</t>
  </si>
  <si>
    <t>4.39% (2019)</t>
  </si>
  <si>
    <t>https://www.nrel.gov/docs/fy15osti/64115.pdf</t>
  </si>
  <si>
    <t>24.8% (2020)</t>
  </si>
  <si>
    <t>32.57% (2019)</t>
  </si>
  <si>
    <t>21% by 2020</t>
  </si>
  <si>
    <t>https://armenianweekly.com/2020/01/03/energy-in-armenia/</t>
  </si>
  <si>
    <t>37% (2016)</t>
  </si>
  <si>
    <t>https://www.irena.org/IRENADocuments/Statistical_Profiles/Eurasia/Armenia_Eurasia_RE_SP.pdf</t>
  </si>
  <si>
    <t>14.80% (2019)</t>
  </si>
  <si>
    <t>100% by 2020</t>
  </si>
  <si>
    <t>https://www.100-percent.org/aruba/</t>
  </si>
  <si>
    <t>100% renewable power target</t>
  </si>
  <si>
    <t>24.87% (2020)</t>
  </si>
  <si>
    <t>https://ourworldindata.org/grapher/share-electricity-renewables?tab=table&amp;time=latest</t>
  </si>
  <si>
    <t>https://www.enerdata.net/publications/daily-energy-news/australia-track-reach-48-renewables-its-power-mix-2030.html</t>
  </si>
  <si>
    <t>Coal power ban in new buildings in Melbourne and Sydney</t>
  </si>
  <si>
    <t>Unspecified</t>
  </si>
  <si>
    <t>https://www.climatechangenews.com/2018/12/13/sydney-melbourne-vow-ditch-coal-power/</t>
  </si>
  <si>
    <t>95.6% (end-2019)</t>
  </si>
  <si>
    <t>https://assets.cleanenergycouncil.org.au/documents/resources/reports/clean-energy-australia/clean-energy-australia-report-2020.pdf; https://www.enerdata.net/publications/daily-energy-news/australia-track-reach-48-renewables-its-power-mix-2030.html</t>
  </si>
  <si>
    <t>https://www.solarquotes.com.au/blog/tasmania-renewable-energy-mb1431/</t>
  </si>
  <si>
    <t>https://www.abc.net.au/news/2019-10-01/act-is-100-per-cent-renewable-but-what-does-that-mean/11560356</t>
  </si>
  <si>
    <t>https://www.actsmart.act.gov.au/what-is-the-government-doing/energy/renewal-energy-targets#:~:text=In%202016%20the%20ACT%20Government,Target%20and%20GreenPowerTM%20purchases.</t>
  </si>
  <si>
    <t>100% (2019, through guarantees of origin)</t>
  </si>
  <si>
    <t>17.1% (2019)</t>
  </si>
  <si>
    <t>https://assets.cleanenergycouncil.org.au/documents/resources/reports/clean-energy-australia/clean-energy-australia-report-2020.pdf</t>
  </si>
  <si>
    <t>50% by 2030</t>
  </si>
  <si>
    <t>https://www.ecnt.org.au/repowernt_ret</t>
  </si>
  <si>
    <t>14.1% (2019)</t>
  </si>
  <si>
    <t>https://www.tiq.qld.gov.au/download/business-interest/invest/19007-MRE-TIQ-Renewables-brochure_v5.pdf</t>
  </si>
  <si>
    <t>26% (2020)</t>
  </si>
  <si>
    <t>20.9% (2019)</t>
  </si>
  <si>
    <t>https://reneweconomy.com.au/western-australia-has-waited-far-too-long-for-renewable-energy-85793/</t>
  </si>
  <si>
    <t>52.1% (2019)</t>
  </si>
  <si>
    <t>79.27% (2020)</t>
  </si>
  <si>
    <t>71% by 2020</t>
  </si>
  <si>
    <t>100% by 2030 (NATIONAL BALANCE)</t>
  </si>
  <si>
    <t>https://www.iea.org/reports/austria-2020</t>
  </si>
  <si>
    <t>https://ec.europa.eu/eurostat/statistics-explained/index.php/Renewable_energy_statistics</t>
  </si>
  <si>
    <t>7.31% (2020)</t>
  </si>
  <si>
    <t>https://www.irena.org/IRENADocuments/Statistical_Profiles/Eurasia/Azerbaijan_Eurasia_RE_SP.pdf</t>
  </si>
  <si>
    <t>https://en.trend.az/business/energy/3325175.html</t>
  </si>
  <si>
    <t>0.18% (2019)</t>
  </si>
  <si>
    <t>0.03% (2019)</t>
  </si>
  <si>
    <t>https://insidearabia.com/bahrain-raises-its-renewable-energy-game/</t>
  </si>
  <si>
    <t>1.4% (2020)</t>
  </si>
  <si>
    <t>https://www.iea.org/policies/5525-renewable-energy-policy-of-bangladesh</t>
  </si>
  <si>
    <t>10% by 2021</t>
  </si>
  <si>
    <t>https://solarquarter.com/2020/07/13/bangladesh-government-focuses-on-renewable-energy/</t>
  </si>
  <si>
    <t>3% (2016)</t>
  </si>
  <si>
    <t>https://www.researchgate.net/publication/331695113_Renewable_energy_in_Bangladesh_Status_and_prospects</t>
  </si>
  <si>
    <t>3.94% (2019)</t>
  </si>
  <si>
    <t>29% by 2029; 65% by 2030; 100% (no date)</t>
  </si>
  <si>
    <t>https://www.irena.org/IRENADocuments/Statistical_Profiles/Central%20America%20and%20the%20Caribbean/Barbados_Central%20America%20and%20the%20Caribbean_RE_SP.pdf;
http://www.centralbank.org.bb/Portals/0/Files/Governor's%20Economic%20Letter%20-%20December.pdf</t>
  </si>
  <si>
    <t>26.12% (2020)</t>
  </si>
  <si>
    <t>https://www.irena.org/IRENADocuments/Statistical_Profiles/Europe/Belgium_Europe_RE_SP.pdf</t>
  </si>
  <si>
    <t>https://ec.europa.eu/eurostat/statistics-explained/images/c/cc/Table_2-Share_of_electricity_from_renewable_sources_in_gross_electricity_consumption_2004-2018.png</t>
  </si>
  <si>
    <t>40.4% by 2030</t>
  </si>
  <si>
    <t>https://windeurope.org/newsroom/news/belgium-energy-and-climate-plan-proposes-renewable-energy-target-of-18-3-by-2030/</t>
  </si>
  <si>
    <t>96.40% (2019)</t>
  </si>
  <si>
    <t>85% by 2030</t>
  </si>
  <si>
    <t>https://www.energy.gov/sites/prod/files/2020/09/f79/ETI-Energy-Snapshot-Belize_FY20.pdf</t>
  </si>
  <si>
    <t>3.39% (2019)</t>
  </si>
  <si>
    <t>37.15% (2020)</t>
  </si>
  <si>
    <t>Increased power generation to 13,387 MW by 2030</t>
  </si>
  <si>
    <t>https://www4.unfccc.int/sites/ndcstaging/PublishedDocuments/Bolivia%20(Plurinational%20State%20of)%20First/INDC-Bolivia-english.pdf</t>
  </si>
  <si>
    <t>32.29% (2020)</t>
  </si>
  <si>
    <t>57% by 2020</t>
  </si>
  <si>
    <t>84.23% (2020)</t>
  </si>
  <si>
    <t>23% by 2030 (excluding hydro)</t>
  </si>
  <si>
    <t>0.05% (2019)</t>
  </si>
  <si>
    <t>18.59% (2020)</t>
  </si>
  <si>
    <t>https://balkangreenenergynews.com/bulgaria-to-add-2-65-gw-of-renewables-capacity-by-2030/</t>
  </si>
  <si>
    <t>15.25% (2019)</t>
  </si>
  <si>
    <t>https://core.ac.uk/download/pdf/84886671.pdf</t>
  </si>
  <si>
    <t>67.41% (2019)</t>
  </si>
  <si>
    <t>54.29% (2019)</t>
  </si>
  <si>
    <t>61.93% (2019)</t>
  </si>
  <si>
    <t>https://www.wartsila.com/insights/article/cameroon-eyes-renewable-energy-as-it-scales-up-its-economy#:~:text=It%20has%20committed%20to%20increasing,and%2011%25%20for%20HEP%20energy.</t>
  </si>
  <si>
    <t>68.52% (2020)</t>
  </si>
  <si>
    <t>https://www.mccarthy.ca/en/insights/blogs/canadian-energy-perspectives/canadian-power-key-developments-2019-trends-watch-2020-alberta-overview#:~:text=Energy%20Storage%20in%20Alberta,renewable%20electricity%20generation%20by%202030.</t>
  </si>
  <si>
    <t>https://www2.gov.bc.ca/gov/content/industry/electricity-alternative-energy/renewable-energy</t>
  </si>
  <si>
    <t>38% sold (2018)</t>
  </si>
  <si>
    <t>https://www.cer-rec.gc.ca/en/data-analysis/energy-markets/provincial-territorial-energy-profiles/provincial-territorial-energy-profiles-new-brunswick.html</t>
  </si>
  <si>
    <t>40% by 2020 (sales target)</t>
  </si>
  <si>
    <t>N?</t>
  </si>
  <si>
    <t>https://www.cer-rec.gc.ca/en/data-analysis/energy-markets/provincial-territorial-energy-profiles/provincial-territorial-energy-profiles-nova-scotia.html</t>
  </si>
  <si>
    <t>99.8% (2016)</t>
  </si>
  <si>
    <t>https://www.cer-rec.gc.ca/en/data-analysis/energy-commodities/electricity/report/2017-canadian-renewable-power/province/canadas-renewable-power-landscape-2017-energy-market-analysis-quebec.html#:~:text=Quebec%20generated%2099.8%25%20of%20its,Quebec's%20next%20largest%20electricity%20sources.</t>
  </si>
  <si>
    <t>84% (2019)</t>
  </si>
  <si>
    <t>https://yukonenergy.ca/energy-in-yukon/electricity-101/quick-facts#:~:text=In%202019%2C%2084%20per%20cent,electricity%20we%20generated%20was%20renewable.</t>
  </si>
  <si>
    <t>97% by 2030 (main electricity grid)</t>
  </si>
  <si>
    <t>https://yukon.ca/sites/yukon.ca/files/env/env-our-clean-future.pdf</t>
  </si>
  <si>
    <t>17.76% (2019)</t>
  </si>
  <si>
    <t>100% by 2025</t>
  </si>
  <si>
    <t>https://theconversation.com/cape-verdes-goal-is-100-renewable-energy-by-2025-why-it-may-just-do-it-85759#:~:text=Cape%20Verde%2C%20the%20small%20island,from%20renewable%20resources%20by%202025.</t>
  </si>
  <si>
    <t>99.34% (2019)</t>
  </si>
  <si>
    <t>3.90% (2019)</t>
  </si>
  <si>
    <t>48.65% (2020)</t>
  </si>
  <si>
    <t>https://www.enerdata.net/publications/daily-energy-news/chile-ndc-update-strengthens-emissions-cap-2030.html; https://www.bnamericas.com/en/news/chile-aims-to-beat-its-own-renewable-energy-targets</t>
  </si>
  <si>
    <t>29.02% (incl hydro) (2020)</t>
  </si>
  <si>
    <t>28.2% by 2020 (including hydropower); 10.8% by 2020 (excl hydro)</t>
  </si>
  <si>
    <t>https://www.argusmedia.com/en/news/2110550-china-sets-higher-renewable-power-targets</t>
  </si>
  <si>
    <t>Y (incl. hydro)</t>
  </si>
  <si>
    <t>Coal ban in the cities of Handan, Taiyuan and, Xingtai</t>
  </si>
  <si>
    <t>https://hongkongfp.com/2017/10/14/fight-smog-china-bans-coal-28-cities/
https://hongkongfp.com/2017/10/14/fight-smog-china-bans-coal-28-cities/
https://hongkongfp.com/2017/10/14/fight-smog-china-bans-coal-28-cities/</t>
  </si>
  <si>
    <t>5.75% (2020)</t>
  </si>
  <si>
    <t>https://carnegieendowment.org/2020/04/27/overcoming-taiwan-s-energy-trilemma-pub-81645; https://www.wartsila.com/docs/default-source/power-plants-documents/downloads/white-papers/asia-australia-middle-east/optimal-path-for-greater-use-of-renewable-energy-in-taiwan.pdf</t>
  </si>
  <si>
    <t>68.58% (2020)</t>
  </si>
  <si>
    <t>https://www.irena.org/IRENADocuments/Statistical_Profiles/South%20America/Colombia_South%20America_RE_SP.pdf</t>
  </si>
  <si>
    <t>0.34% (2019)</t>
  </si>
  <si>
    <t>99.97% (2019)</t>
  </si>
  <si>
    <t>35.45% (2019)</t>
  </si>
  <si>
    <t>99.84% (2020)</t>
  </si>
  <si>
    <t>https://www4.unfccc.int/sites/ndcstaging/PublishedDocuments/Costa%20Rica%20First/Contribucio%CC%81n%20Nacionalmente%20Determinada%20de%20Costa%20Rica%202020%20-%20Versio%CC%81n%20Completa.pdf</t>
  </si>
  <si>
    <t>17.38% (2019)</t>
  </si>
  <si>
    <t>https://www.get-invest.eu/fr/cote-divoire/governmental-framework/</t>
  </si>
  <si>
    <t>https://www.se4all-africa.org/fileadmin/uploads/se4all/Documents/Country_PANER/CO%CC%82TE_D%E2%80%99IVOIRE_Plan_d_Actions_National_pour_les_Energies_Renouvelables.pdf</t>
  </si>
  <si>
    <t>64.07% (2020)</t>
  </si>
  <si>
    <t>63.8% by 2030</t>
  </si>
  <si>
    <t>https://ec.europa.eu/energy/sites/ener/files/documents/staff_working_document_assessment_necp_croatia.pdf</t>
  </si>
  <si>
    <t>3.57% (2019)</t>
  </si>
  <si>
    <t>24% by 2030</t>
  </si>
  <si>
    <t>https://www.irena.org/newsroom/pressreleases/2016/Aug/Cuba-Seeks-to-Expand-Role-of-Renewable-Energy</t>
  </si>
  <si>
    <t>11.19% (2020)</t>
  </si>
  <si>
    <t>26% by 2030</t>
  </si>
  <si>
    <t>12.09% (2020)</t>
  </si>
  <si>
    <t>14.3% by 2020</t>
  </si>
  <si>
    <t>78.21% (2020)</t>
  </si>
  <si>
    <t>https://www.climateaction.org/news/denmark_targets_100_renewable_electricity_by_2050</t>
  </si>
  <si>
    <t>https://www.nordicenergy.org/figure/ambitious-climate-targets-and-visions-for-all-nordic-countries/100-renewable-energy-supply/#:~:text=Denmark%27s%20long%2Dterm%20goal%20is,supply%20by%20renewables%20by%202035.</t>
  </si>
  <si>
    <t>2.44% (2019)</t>
  </si>
  <si>
    <t>23.48% (2019)</t>
  </si>
  <si>
    <t>13.43% (2019)</t>
  </si>
  <si>
    <t>9.99% (2019)</t>
  </si>
  <si>
    <t>https://www.egypttoday.com/Article/3/86635/Share-of-renewable-energy-in-total-power-generated-in-Egypt
https://energy-utilities.com/egypt-cancels-tender-for-100mw-csp-solar-project-news084371.html</t>
  </si>
  <si>
    <t>11.99% (2019)</t>
  </si>
  <si>
    <t>70% by 2030</t>
  </si>
  <si>
    <t>https://www.irena.org/IRENADocuments/Statistical_Profiles/Africa/Eritrea_Africa_RE_SP.pdf</t>
  </si>
  <si>
    <t>35.21% (2020)</t>
  </si>
  <si>
    <t>17.6% by 2020</t>
  </si>
  <si>
    <t>https://www.iea.org/policies/6545-estonia-amendments-to-the-electricity-market-act-establishing-reverse-auctions-and-sliding-premium</t>
  </si>
  <si>
    <t>40% by 2030</t>
  </si>
  <si>
    <t>99.96% (2019)</t>
  </si>
  <si>
    <t>53.18% (2019)</t>
  </si>
  <si>
    <t>43.34% (2019)</t>
  </si>
  <si>
    <t>60.26% (2019)</t>
  </si>
  <si>
    <t>81% by 2020</t>
  </si>
  <si>
    <t>https://www.worldbank.org/en/news/feature/2016/05/24/fiji-growing-a-renewable-energy-industry-while-expanding-electricity-access; https://www.100-percent.org/fiji/</t>
  </si>
  <si>
    <t>49.94% (2020)</t>
  </si>
  <si>
    <t xml:space="preserve">https://ec.europa.eu/eurostat/statistics-explained/index.php/Renewable_energy_statistics </t>
  </si>
  <si>
    <t>23.32% (2020)</t>
  </si>
  <si>
    <t>36% renewables in the electricity mix by 2028;
40% by 2030</t>
  </si>
  <si>
    <t>https://ec.europa.eu/energy/sites/ener/files/documents/fr_final_necp_main_en.pdf;
https://www.tresor.economie.gouv.fr/Articles/6d47bddb-1d14-4597-8878-785ab59fc529/files/bd6c631e-ba8c-4092-8a95-37e768d3cccf</t>
  </si>
  <si>
    <t>40.70% (2019)</t>
  </si>
  <si>
    <t>80% by 2020</t>
  </si>
  <si>
    <t>https://www.irena.org/IRENADocuments/Statistical_Profiles/Africa/Gabon_Africa_RE_SP.pdf</t>
  </si>
  <si>
    <t>0.96% (2019)</t>
  </si>
  <si>
    <t>35% by 2020</t>
  </si>
  <si>
    <t>https://www.irena.org/-/media/Files/IRENA/Agency/Publication/2018/Nov/IRENA_Planning_West_Africa_2018.pdf</t>
  </si>
  <si>
    <t>48% by 2030 (grid-connected)</t>
  </si>
  <si>
    <t>44.90% (2020)</t>
  </si>
  <si>
    <t>37% by 2020</t>
  </si>
  <si>
    <t>https://www.bundesfinanzministerium.de/Content/EN/Standardartikel/Topics/Priority-Issues/Climate-Action/2019-09-19-climate-action-programme-2030.html#:~:text=The%20German%20government%20is%20making,its%20climate%20targets%20for%202030.&amp;text=The%20Climate%20Action%20Programme%20expands,be%20carbon%2Dneutral%20by%202050.;
https://www.umweltbundesamt.de/sites/default/files/medien/378/publikationen/energieziel_2050_kurz.pdf</t>
  </si>
  <si>
    <t>Binding phase-out of coal mining by 2038 at the latest</t>
  </si>
  <si>
    <t>https://www.bundesfinanzministerium.de/Content/EN/Standardartikel/Topics/Priority-Issues/Climate-Action/2019-09-19-climate-action-programme-2030.html#:~:text=The%20German%20government%20is%20making,its%20climate%20targets%20for%202030.&amp;text=The%20Climate%20Action%20Programme%20expands,be%20carbon%2Dneutral%20by%202050.</t>
  </si>
  <si>
    <t>http://taiyangnews.info/markets/germany-approves-climate-protection-act-2030/</t>
  </si>
  <si>
    <t>https://www.bmwi.de/Redaktion/EN/Dossier/renewable-energy.html#:~:text=By%202025%2C%2040%2D45%25,the%20Renewable%20Energy%20Sources%20Act.</t>
  </si>
  <si>
    <t>40-45% by 2025</t>
  </si>
  <si>
    <t>50.19% (2019)</t>
  </si>
  <si>
    <t>http://www.energycom.gov.gh/files/snep/MAIN%20REPORT%20final%20PD.pdf</t>
  </si>
  <si>
    <t>35.91% (2020)</t>
  </si>
  <si>
    <t>https://www.irena.org/IRENADocuments/Statistical_Profiles/Europe/Greece_Europe_RE_SP.pdf</t>
  </si>
  <si>
    <t>at least 95% by 2050</t>
  </si>
  <si>
    <t>55% by 2030</t>
  </si>
  <si>
    <t>1.56% (2019)</t>
  </si>
  <si>
    <t>https://www.giz.de/en/worldwide/37595.html</t>
  </si>
  <si>
    <t>2% (2019)</t>
  </si>
  <si>
    <t>https://www.imf.org/~/media/Files/Publications/CR/2019/1GRDEA2019002.ashx</t>
  </si>
  <si>
    <t>10% by 2025</t>
  </si>
  <si>
    <t>59.39% (2019)</t>
  </si>
  <si>
    <t>80% by 2027</t>
  </si>
  <si>
    <t>https://www.irena.org/IRENADocuments/Statistical_Profiles/Central%20America%20and%20the%20Caribbean/Guatemala_Central%20America%20and%20the%20Caribbean_RE_SP.pdf</t>
  </si>
  <si>
    <t>30.97% (2019)</t>
  </si>
  <si>
    <t>4.55% (2019)</t>
  </si>
  <si>
    <t>1.22% (2019)</t>
  </si>
  <si>
    <t>23.43% (2019)</t>
  </si>
  <si>
    <t>50% by 2020</t>
  </si>
  <si>
    <t>74.87% (2019)</t>
  </si>
  <si>
    <t>14.65% (2020)</t>
  </si>
  <si>
    <t>10.9% by 2020</t>
  </si>
  <si>
    <t>90% carbon-neutral power generation by 2030</t>
  </si>
  <si>
    <t>https://www.enerdata.net/publications/daily-energy-news/hungary-aims-become-carbon-neutral-2050.html</t>
  </si>
  <si>
    <t>99.99% (2019)</t>
  </si>
  <si>
    <t>22.22% (2020)</t>
  </si>
  <si>
    <t>16.95% (2019)</t>
  </si>
  <si>
    <t>https://ebtke.esdm.go.id/post/2020/09/28/2638/strategi.pemerintah.optimis.kejar.target.ebt.23</t>
  </si>
  <si>
    <t>https://www.irena.org/IRENADocuments/Statistical_Profiles/Asia/Indonesia_Asia_RE_SP.pdf</t>
  </si>
  <si>
    <t>3.03% (2019)</t>
  </si>
  <si>
    <t>40.74% (2020)</t>
  </si>
  <si>
    <t>https://www.dccae.gov.ie/documents/NREAP%20Fourth%20Progress%20Report.pdf; https://www.offgridenergyindependence.com/articles/21417/ireland-on-track-to-reach-2020-renewable-energy-target</t>
  </si>
  <si>
    <t>https://ec.europa.eu/energy/sites/ener/files/documents/ie_final_necp_main_en.pdf</t>
  </si>
  <si>
    <t>4.2% (2019)</t>
  </si>
  <si>
    <t>https://www.irena.org/IRENADocuments/Statistical_Profiles/Middle%20East/Israel_Middle%20East_RE_SP.pdf</t>
  </si>
  <si>
    <t>https://www.pv-magazine.com/2020/06/03/israel-wants-another-15-gw-of-solar-by-2030/</t>
  </si>
  <si>
    <t>43.17% (2020)</t>
  </si>
  <si>
    <t>26% by 2020</t>
  </si>
  <si>
    <t>https://ec.europa.eu/energy/sites/ener/files/documents/it_final_necp_main_en.pdf</t>
  </si>
  <si>
    <t>13.38% (2019)</t>
  </si>
  <si>
    <t>https://jis.gov.jm/jamaica-to-increase-renewables-target-to-50-pm-holness/#:~:text=%E2%80%9CWe%20are%20working%20even%20harder,%2C%E2%80%9D%20declared%20Prime%20Minister%20Holness.</t>
  </si>
  <si>
    <t>26.29% (2020)</t>
  </si>
  <si>
    <t>22-24% by 2030</t>
  </si>
  <si>
    <t>https://www.irena.org/IRENADocuments/Statistical_Profiles/Asia/Japan_Asia_RE_SP.pdf</t>
  </si>
  <si>
    <t>13.76% (2019)</t>
  </si>
  <si>
    <t>http://www.jordantimes.com/news/local/jordan-targets-20-power-renewables-2020-%E2%80%94-zawati</t>
  </si>
  <si>
    <t>31% by 2030</t>
  </si>
  <si>
    <t>https://www.irena.org/-/media/Files/IRENA/Agency/Publication/2021/Feb/IRENA_RRA_Jordan_2021.pdf</t>
  </si>
  <si>
    <t>11.03% (2020)</t>
  </si>
  <si>
    <t>3% by 2020</t>
  </si>
  <si>
    <t>https://www.mondaq.com/renewables/885178/renewable-energy-in-kazakhstan-what-to-expect</t>
  </si>
  <si>
    <t>6% by 2025; 
10% by 2030</t>
  </si>
  <si>
    <t>https://www.usaid.gov/energy/auctions-kazakhstan#:~:text=In%20addition%2C%20the%202025%20Republic,total%20electricity%20production%20by%202025.</t>
  </si>
  <si>
    <t>89.20% (2019)</t>
  </si>
  <si>
    <t>16.03% (2019)</t>
  </si>
  <si>
    <t>https://ourworldindata.org/grapher/share-electricity-renewables?tab=table&amp;time=2019..latest; https://www.irena.org/IRENADocuments/Statistical_Profiles/Oceania/Kiribati_Oceania_RE_SP.pdf</t>
  </si>
  <si>
    <t>23% by 2025</t>
  </si>
  <si>
    <t>Korea, Democratic People's Republic of</t>
  </si>
  <si>
    <t>86.64% (2019)</t>
  </si>
  <si>
    <t>5.66% (2020)</t>
  </si>
  <si>
    <t>https://www.etrans.or.kr/ebook/05/files/assets/common/downloads/Third%20Energy%20Master%20Plan.pdf;
https://www.pv-magazine.com/2019/04/23/south-korea-to-raise-renewables-target-to-129-gw-by-2040/</t>
  </si>
  <si>
    <t>5.15% (2019)</t>
  </si>
  <si>
    <t>0.22% (2019)</t>
  </si>
  <si>
    <t>https://www.rcreee.org/sites/default/files/arabfutureenergyindexrenewableenergy_2019.pdf</t>
  </si>
  <si>
    <t>Kyrgyztan</t>
  </si>
  <si>
    <t>92.35% (2019)</t>
  </si>
  <si>
    <t>61.11% (2020)</t>
  </si>
  <si>
    <t>59.8% by 2020</t>
  </si>
  <si>
    <t>1.86% (2019)</t>
  </si>
  <si>
    <t>1% (2019)</t>
  </si>
  <si>
    <t>30% by 2021</t>
  </si>
  <si>
    <t>7% by 2020</t>
  </si>
  <si>
    <t>https://www.rcreee.org/sites/default/files/irena_pan-arab_strategy_june_2014.pdf; 
https://www.rcreee.org/member-states/libya/4033#:~:text=By%202030%2C%20Libya%20aims%20for,process%20of%20implementing%20its%20NEEAP.</t>
  </si>
  <si>
    <t>57.54% (2020)</t>
  </si>
  <si>
    <t>71.53% (2020)</t>
  </si>
  <si>
    <t>33.6% by 2030</t>
  </si>
  <si>
    <t>22.89% (2019)</t>
  </si>
  <si>
    <t>https://www.enerdata.net/estore/energy-market/macedonia/#:~:text=In%202017%2C%20North%20Macedonia%20amended,than%201%25%20in%202018).</t>
  </si>
  <si>
    <t>43.53% (2019)</t>
  </si>
  <si>
    <t>79% by 2030</t>
  </si>
  <si>
    <t>88.00% (2019)</t>
  </si>
  <si>
    <t>17.86% (2019)</t>
  </si>
  <si>
    <t>9% by 2020</t>
  </si>
  <si>
    <t>https://energsustainsoc.biomedcentral.com/articles/10.1186/s13705-020-00269-y</t>
  </si>
  <si>
    <t>0.40% (2019)</t>
  </si>
  <si>
    <t>38.83% (2019)</t>
  </si>
  <si>
    <t>25% by 2033</t>
  </si>
  <si>
    <t>https://www.afdb.org/fileadmin/uploads/afdb/Documents/Generic-Documents/Profil_ER_Mal_Web_light.pdf</t>
  </si>
  <si>
    <t>10.12% (2020)</t>
  </si>
  <si>
    <t>2% (2018)</t>
  </si>
  <si>
    <t>52.35% (2019)</t>
  </si>
  <si>
    <t>https://europa.eu/capacity4dev/file/81510/download?token=i9bYgJQG#:~:text=Mauritania%20aims%20to%20achieve%2050,increase%20to%2060%25%20by%202020.</t>
  </si>
  <si>
    <t>21.05% (2019)</t>
  </si>
  <si>
    <t>35% by 2025</t>
  </si>
  <si>
    <t>21.03% (2020)</t>
  </si>
  <si>
    <t>Micronesia, Fed. Sts.</t>
  </si>
  <si>
    <t>6.98% (2019)</t>
  </si>
  <si>
    <t>https://www.iea.org/reports/moldova-energy-profile</t>
  </si>
  <si>
    <t>7.70% (2020)</t>
  </si>
  <si>
    <t>62.96% (2019)</t>
  </si>
  <si>
    <t>51.4% by 2020</t>
  </si>
  <si>
    <t>https://www.irena.org/IRENADocuments/Statistical_Profiles/Europe/Montenegro_Europe_RE_SP.pdf</t>
  </si>
  <si>
    <t>20.66% (2019)</t>
  </si>
  <si>
    <t>https://www.zawya.com/mena/en/projects/story/PROJECTS_Morocco_aims_for_100_renewable_energy_sufficiency-ZAWYA20210121074012/</t>
  </si>
  <si>
    <t>52% by 2030</t>
  </si>
  <si>
    <t>https://www.zawya.com/mena/en/projects/story/PROJECTS_Morocco_aims_for_100_renewable_energy_sufficiency-ZAWYA20210121074012/; https://www.masen.ma/sites/default/files/inline-files/MASEN_Brochure_instit_EN_finale.pdf</t>
  </si>
  <si>
    <t>83.17% (2019)</t>
  </si>
  <si>
    <t>57.04% (2019)</t>
  </si>
  <si>
    <t>9% by 2030</t>
  </si>
  <si>
    <t>https://www.irena.org/IRENADocuments/Statistical_Profiles/Asia/Myanmar_Asia_RE_SP.pdf</t>
  </si>
  <si>
    <t>98.52% (2019)</t>
  </si>
  <si>
    <t>https://www.irena.org/IRENADocuments/Statistical_Profiles/Africa/Namibia_Africa_RE_SP.pdf</t>
  </si>
  <si>
    <t>25.21% (2020)</t>
  </si>
  <si>
    <t>81.12% (2020)</t>
  </si>
  <si>
    <t>90% by 2025; 100% by 2030</t>
  </si>
  <si>
    <t>https://www.mfe.govt.nz/more/energy/national-policy-statement-renewable-electricity-generation/about-nps; https://climateactiontracker.org/countries/new-zealand/; https://theconversation.com/as-nz-gets-serious-about-climate-change-can-electricity-replace-fossil-fuels-in-time-155123</t>
  </si>
  <si>
    <t>https://www.irena.org/IRENADocuments/Statistical_Profiles/Oceania/Cook%20Islands_Oceania_RE_SP.pdf</t>
  </si>
  <si>
    <t>14% (2018)</t>
  </si>
  <si>
    <t>https://www.transparency-partnership.net/gpd/100-renewable-energy-targets-pacific-islands; https://ledsgp.org/case-study/100-renewable-energy-targets-in-the-pacific-islands/?loclang=en_gb</t>
  </si>
  <si>
    <t>63.01% (2019)</t>
  </si>
  <si>
    <t>90% by 2027</t>
  </si>
  <si>
    <t>4.08% (2019)</t>
  </si>
  <si>
    <t>18.97% (2020)</t>
  </si>
  <si>
    <t>38% by 2020/50% in 2020</t>
  </si>
  <si>
    <t>https://www.irena.org/IRENADocuments/Statistical_Profiles/Africa/Nigeria_Africa_RE_SP.pdf; https://www.enerdata.net/publications/daily-energy-news/nigeria-targets-50-renewables-its-power-generation-2020.html</t>
  </si>
  <si>
    <t>https://www.thecable.ng/renewable-energy-must-form-a-major-part-of-the-post-covid-19-recovery-plan-in-nigeria</t>
  </si>
  <si>
    <t>98.79% (2020)</t>
  </si>
  <si>
    <t>114% by 2020</t>
  </si>
  <si>
    <t>0.01% (2019)</t>
  </si>
  <si>
    <t>https://www.trade.gov/market-intelligence/omans-renewable-energy-projects#:~:text=Oman's%20National%20Energy%20Strategy%20aims,from%20renewable%20sources%20by%202030.</t>
  </si>
  <si>
    <t>37.26% (2020)</t>
  </si>
  <si>
    <t>20% by 2025; 30% by 2030 (excl. hydro)</t>
  </si>
  <si>
    <t>https://www.enerdata.net/publications/daily-energy-news/pakistan-targets-30-share-renewables-power-mix-2030.html</t>
  </si>
  <si>
    <t>45% by 2025</t>
  </si>
  <si>
    <t>https://www.energy.gov/sites/prod/files/2020/09/f79/ETI-Energy-Snapshot-Palau_FY20.pdf</t>
  </si>
  <si>
    <t>0.12% (2019)</t>
  </si>
  <si>
    <t>https://www.ces-med.eu/sites/default/files/National_report_Palestine_SEAP_v.3.0%20-%20FINAL%20Layouted.pdf</t>
  </si>
  <si>
    <t>19.80% (2019)</t>
  </si>
  <si>
    <t>64.73% (2020)</t>
  </si>
  <si>
    <t>21.86% (2020)</t>
  </si>
  <si>
    <t>16.91% (2020)</t>
  </si>
  <si>
    <t>19.13% by 2020</t>
  </si>
  <si>
    <t>https://www.iea.org/policies/5114-national-renewable-energy-action-plan-nreap-of-poland</t>
  </si>
  <si>
    <t>≈ 32% by 2030</t>
  </si>
  <si>
    <t>https://ec.europa.eu/energy/sites/ener/files/documents/pl_final_necp_summary_en.pdf</t>
  </si>
  <si>
    <t>55.4% (2020)</t>
  </si>
  <si>
    <t>https://www.dgeg.gov.pt/media/22eaof1k/dgeg-arr-2021-01.pdf</t>
  </si>
  <si>
    <t>59.6% by 2020</t>
  </si>
  <si>
    <t>https://rea.apambiente.pt/content/renewable-energy?language=en</t>
  </si>
  <si>
    <t>51% (2019)</t>
  </si>
  <si>
    <t>https://ieefa.org/renewable-energy-provided-51-of-portugals-electricity-needs-in-2019/#:~:text=The%20production%20of%20electricity%20from,percent%2C%20the%20highest%20share%20ever.</t>
  </si>
  <si>
    <t>80% (2030)</t>
  </si>
  <si>
    <t>0.26% (2019)</t>
  </si>
  <si>
    <t>6% by 2020</t>
  </si>
  <si>
    <t>https://oxfordbusinessgroup.com/news/qatar-gets-serious-about-solar</t>
  </si>
  <si>
    <t>43.87% (2020)</t>
  </si>
  <si>
    <t>https://www.enerdata.net/estore/energy-market/romania.html</t>
  </si>
  <si>
    <t>21.10% (2020)</t>
  </si>
  <si>
    <t>4.5% (excl. large hydro);
20% generation by 2024 (including large hydro)</t>
  </si>
  <si>
    <t>https://www.climate-transparency.org/wp-content/uploads/2020/11/Russia-CT-2020-WEB.pdf</t>
  </si>
  <si>
    <t>Altai Republic</t>
  </si>
  <si>
    <t>51.53% (2019)</t>
  </si>
  <si>
    <t>34.33% (2019)</t>
  </si>
  <si>
    <t>7.41% (2019)</t>
  </si>
  <si>
    <t>0.04% (2019)</t>
  </si>
  <si>
    <t>https://www.arabnews.com/node/1697306</t>
  </si>
  <si>
    <t>11.49% (2019)</t>
  </si>
  <si>
    <t>30.01% (2020)</t>
  </si>
  <si>
    <t>1.15% (2020)</t>
  </si>
  <si>
    <t>https://journals.openedition.org/factsreports/4148#:~:text=1The%20Republic%20of%20Seychelles,and%2015%25%20coverage%20by%202030.</t>
  </si>
  <si>
    <t>69.25% (2019)</t>
  </si>
  <si>
    <t>3.31% (2020)</t>
  </si>
  <si>
    <t>25.98% (2020)</t>
  </si>
  <si>
    <t>33.29% (2020)</t>
  </si>
  <si>
    <t>39.3% by 2020</t>
  </si>
  <si>
    <t>4.81% (2019)</t>
  </si>
  <si>
    <t>https://www.transparency-partnership.net/gpd/100-renewable-energy-targets-pacific-islands</t>
  </si>
  <si>
    <t>4.95% (2019)</t>
  </si>
  <si>
    <t>6.25% (2020)</t>
  </si>
  <si>
    <t>https://www.germanwatch.org/sites/germanwatch.org/files/Best%20Practices%20on%20Renewable%20Energy%20in%20Africa.pdf</t>
  </si>
  <si>
    <t>8% by 2030</t>
  </si>
  <si>
    <t>https://www.irena.org/IRENADocuments/Statistical_Profiles/Africa/South%20Africa_Africa_RE_SP.pdf</t>
  </si>
  <si>
    <t>0.55% (2019)</t>
  </si>
  <si>
    <t>43.6% (2020)</t>
  </si>
  <si>
    <t>https://renewablesnow.com/news/spain-generates-436-of-power-from-renewables-in-2020-725418/#:~:text=December%2021%20(Renewables%20Now)%20%2D,of%20its%202020%20forecast%20report.</t>
  </si>
  <si>
    <t>74% by 2030; 100% by 2050</t>
  </si>
  <si>
    <t>https://ec.europa.eu/energy/sites/ener/files/documents/es_final_necp_main_en.pdf;
https://www.enerdata.net/publications/daily-energy-news/spain-declares-climate-emergency-and-targets-climate-neutrality-2050.html</t>
  </si>
  <si>
    <t>https://carbon.ci/insights/solar-power-leads-way-for-a-rise-in-renewable-energy-in-spain-and-the-balearic-islands/#:~:text=The%20Balearic%20Islands,-Currently%2C%20solar%20PV&amp;text=A%20plan%20by%20Spain's%20Balearic,2030%20and%20100%25%20by%202050.</t>
  </si>
  <si>
    <t>46.22% (2019)</t>
  </si>
  <si>
    <t>http://www.energy.gov.lk/en/renewable-energy/new-renewable-energy#:~:text=The%20Government%20of%20Sri%20Lanka,target%20by%2020%25%20by%202020.</t>
  </si>
  <si>
    <t>http://powermin.gov.lk/english/?p=4934; https://oxfordbusinessgroup.com/analysis/clean-goals-embracing-potential-be-renewable-energy-powerhouse</t>
  </si>
  <si>
    <t>1% (2018)</t>
  </si>
  <si>
    <t>https://www.irena.org/IRENADocuments/Statistical_Profiles/Central%20America%20and%20the%20Caribbean/Saint%20Lucia_Central%20America%20and%20the%20Caribbean_RE_SP.pdf</t>
  </si>
  <si>
    <t>https://www4.unfccc.int/sites/ndcstaging/PublishedDocuments/Saint%20Lucia%20First/Saint%20Lucia's%20INDC%2018th%20November%202015.pdf</t>
  </si>
  <si>
    <t>St. Vincent and the Grenadines</t>
  </si>
  <si>
    <t>https://www.irena.org/IRENADocuments/Statistical_Profiles/Central%20America%20and%20the%20Caribbean/Saint%20Vincent%20and%20the%20Grenadines_Central%20America%20and%20the%20Caribbean_RE_SP.pdf</t>
  </si>
  <si>
    <t>60% by 2020</t>
  </si>
  <si>
    <t>59.72% (2019)</t>
  </si>
  <si>
    <t>63.11% (2019)</t>
  </si>
  <si>
    <t>25% by 2025</t>
  </si>
  <si>
    <t>https://www.irena.org/IRENADocuments/Statistical_Profiles/South%20America/Suriname_South%20America_RE_SP.pdf</t>
  </si>
  <si>
    <t>67.62% (2020)</t>
  </si>
  <si>
    <t>63% by 2020</t>
  </si>
  <si>
    <t>https://www.irena.org/IRENADocuments/Statistical_Profiles/Europe/Sweden_Europe_RE_SP.pdf</t>
  </si>
  <si>
    <t>100% by 2040</t>
  </si>
  <si>
    <t>https://sweden.se/nature/energy-use-in-sweden/</t>
  </si>
  <si>
    <t>5.17% (2019)</t>
  </si>
  <si>
    <t>92.88% (2019)</t>
  </si>
  <si>
    <t>34.31% (2019)</t>
  </si>
  <si>
    <t>18.00% (2019)</t>
  </si>
  <si>
    <t>30% by 2036 [15% by 2036]</t>
  </si>
  <si>
    <t>https://biofuels-news.com/news/thailands-plan-to-switch-to-biofuels-as-it-shoves-coal-out-of-the-mix/, https://www.irena.org/IRENADocuments/Statistical_Profiles/Asia/Thailand_Asia_RE_SP.pdf</t>
  </si>
  <si>
    <t>0.78% (2019)</t>
  </si>
  <si>
    <t>0% (2019)</t>
  </si>
  <si>
    <t>https://www4.unfccc.int/sites/ndcstaging/PublishedDocuments/Tonga%20Second/Tonga%20NDC%20Review%20Report.pdf</t>
  </si>
  <si>
    <t>0.06% (2019)</t>
  </si>
  <si>
    <t>5% of peak demand (or 60 MW) by 2020</t>
  </si>
  <si>
    <t>https://www.irena.org/-/media/Images/IRENA/Agency/Data-Statistics/Caribbean-Renewable-Energy-Statistics-Training/Country-Presentations/Trinidad-and-Tobago.pdf?la=en&amp;hash=423FB360F4FDBE394EC5855B3629FBDD015F9443</t>
  </si>
  <si>
    <t>3.80% (2020)</t>
  </si>
  <si>
    <t>https://coalition.irena.org/-/media/Files/IRENA/Coalition-for-Action/Publication/Scaling-up-Renewable-Energy-Investment-in-Emerging-Markets/IRENA-Coalition-for-Action_Tunisia_2020.pdf?la=en&amp;hash=59F4AC24BE11F02E0D874F75A4A17F8DDA17C90C#:~:text=The%20country%20has%20established%20a,renewable%20electricity%20production%20in%202015.</t>
  </si>
  <si>
    <t>43.11% (2020)</t>
  </si>
  <si>
    <t>https://ec.europa.eu/neighbourhood-enlargement/sites/default/files/c_2019_8726_ad_energy.pdf</t>
  </si>
  <si>
    <t>https://steelguru.com/power/enerjisa-and-enercon-secure-1-000-mw-wind-power-bidding-in-turkey/541515</t>
  </si>
  <si>
    <t>23% (2018)</t>
  </si>
  <si>
    <t>94.06% (2019)</t>
  </si>
  <si>
    <t>9.98% (2020)</t>
  </si>
  <si>
    <t>3.21% (2019)</t>
  </si>
  <si>
    <t>https://www.irena.org/-/media/Files/IRENA/Agency/Webinars/UAE-Presentation_LTES.pdf?la=en&amp;hash=7AB6DF56E17BE7CE5841CF5015DA9BE55F10C919</t>
  </si>
  <si>
    <t>https://u.ae/en/about-the-uae/leaving-no-one-behind/7affordableandcleanenergy#:~:text=In%20addition%2C%20the%20UAE%20is,both%20nuclear%20and%20solar%20energy.</t>
  </si>
  <si>
    <t>https://gulfnews.com/business/energy/abu-dhabi-seeks-best-mix-in-energy-drive-1.69068486</t>
  </si>
  <si>
    <t>Abu Dhabi</t>
  </si>
  <si>
    <t>50 by 2030 ("clean" energy)</t>
  </si>
  <si>
    <t>https://www.thenationalnews.com/business/energy/uae-expected-to-add-more-than-50-renewables-to-grid-by-2050-1.1082454</t>
  </si>
  <si>
    <t>http://country.eiu.com/article.aspx?articleID=1735035157&amp;Country=United%20Arab%20Emirates</t>
  </si>
  <si>
    <t>Dubai</t>
  </si>
  <si>
    <t>9% (clean energy) (2019)</t>
  </si>
  <si>
    <t>https://www.dewa.gov.ae/en/about-us/media-publications/latest-news/2020/05/md-ceo-of-dewa-announces-that-the-share-of-clea</t>
  </si>
  <si>
    <t>7% by 2020 (clean energy)</t>
  </si>
  <si>
    <t>https://www.dewa.gov.ae/en/about-us/media-publications/latest-news/2020/01/renewable-energy-shaping-the-future-of-sustainability</t>
  </si>
  <si>
    <t>42.3% (2020)</t>
  </si>
  <si>
    <t>https://www.irena.org/IRENADocuments/Statistical_Profiles/Europe/United%20Kingdom_Europe_RE_SP.pdf</t>
  </si>
  <si>
    <t>90% (2019)</t>
  </si>
  <si>
    <t>https://www.gov.scot/binaries/content/documents/govscot/publications/statistics/2018/10/quarterly-energy-statistics-bulletins/documents/energy-statistics-summary-march-2020/energy-statistics-summary-march-2020/govscot%3Adocument/Scotland%2BEnergy%2BStats%2BQ4%2B2019.pdf</t>
  </si>
  <si>
    <t>https://www.enerdata.net/publications/daily-energy-news/crown-estate-scotland-uk-targets-10-gw-new-offshore-wind-capacity.html</t>
  </si>
  <si>
    <t>https://assets.publishing.service.gov.uk/government/uploads/system/uploads/attachment_data/file/48128/2167-uk-renewable-energy-roadmap.pdf</t>
  </si>
  <si>
    <t>Wales</t>
  </si>
  <si>
    <t>https://gov.wales/topics/environmentcountryside/energy/renewable/local-renewable-energy-generation/call-for-evidence/?lang=en</t>
  </si>
  <si>
    <t>20.44% (2020)</t>
  </si>
  <si>
    <t>https://www.eia.gov/totalenergy/data/monthly/pdf/mer.pdf</t>
  </si>
  <si>
    <t>No national target</t>
  </si>
  <si>
    <t>https://www.eia.gov/totalenergy/data/monthly/pdf/sec10_6.pdf</t>
  </si>
  <si>
    <t>Arizona</t>
  </si>
  <si>
    <t>https://www.eia.gov/state/analysis.php?sid=CA#24</t>
  </si>
  <si>
    <t>https://ieefa.org/california-tops-2020-goal-of-33-renewable-energy/#:~:text=PV%20Magazine%3A,just%20over%20five%20full%20years.</t>
  </si>
  <si>
    <t>60% by 2030</t>
  </si>
  <si>
    <t>https://focus.senate.ca.gov/sb100/faqs#:~:text=SB%20100%20requires%20that%20at,fuel%20cells%20using%20renewable%20fuels).</t>
  </si>
  <si>
    <t>25% (2019)</t>
  </si>
  <si>
    <t>https://www.eia.gov/state/print.php?sid=CO</t>
  </si>
  <si>
    <t>30% by 202011</t>
  </si>
  <si>
    <t>https://energyoffice.colorado.gov/renewable-energy-standard#:~:text=The%20legislature%20has%20increased%20the,come%20from%20distributed%20energy%20resources.</t>
  </si>
  <si>
    <t>Connecticut</t>
  </si>
  <si>
    <t>5% (2019)</t>
  </si>
  <si>
    <t>https://www.eia.gov/state/analysis.php?sid=CT#:~:text=By%20May%202020%2C%20about%20690,scale%2C%20customer%2Dsited%20facilities.</t>
  </si>
  <si>
    <t>https://renewablesnow.com/news/overview-updated-rpss-will-lead-to-more-renewable-electricity-generation-in-us-644552/</t>
  </si>
  <si>
    <t>48% by 2030 (sales)</t>
  </si>
  <si>
    <t>Delaware</t>
  </si>
  <si>
    <t>25% by 2026</t>
  </si>
  <si>
    <t>34.5% (2020)</t>
  </si>
  <si>
    <t>https://renewablesnow.com/news/hawaiian-electric-reaches-close-to-35-renewable-energy-in-2020-731485/#:~:text=February%2016%20(Renewables%20Now)%20%2D,by%20the%20state%20by%202020.</t>
  </si>
  <si>
    <t>https://www.eia.gov/state/print.php?sid=HI</t>
  </si>
  <si>
    <t>40% by 2030; 100% generation by 2045</t>
  </si>
  <si>
    <t>https://innovation.luskin.ucla.edu/wp-content/uploads/2019/11/100-Clean-Energy-Progress-Report-UCLA-2.pdf</t>
  </si>
  <si>
    <t>Illinois</t>
  </si>
  <si>
    <t>Maryland</t>
  </si>
  <si>
    <t>https://www.eia.gov/state/print.php?sid=MD</t>
  </si>
  <si>
    <t>https://www.greentechmedia.com/articles/read/maryland-law-will-raise-renewables-target-to-50</t>
  </si>
  <si>
    <t>100% by 2035</t>
  </si>
  <si>
    <t>https://environmentmassachusetts.org/sites/environment/files/resources/100%25%20Renewable%20Energy%20Act%20fact%20sheet%20-%20Environment%20Massachusetts.pdf</t>
  </si>
  <si>
    <t>https://pv-magazine-usa.com/2018/08/01/massachusetts-passes-energy-bill-without-net-metering-cap-increase/</t>
  </si>
  <si>
    <t>Michigan</t>
  </si>
  <si>
    <t>15% by 2021</t>
  </si>
  <si>
    <t>26.5% by 2025 (IOUs)1131.5% by 2020 (Xcel) 
[25% by 2025 (other utilities)]</t>
  </si>
  <si>
    <t>Missouri</t>
  </si>
  <si>
    <t>15% by 202111</t>
  </si>
  <si>
    <t>Nevada</t>
  </si>
  <si>
    <t>https://www.eia.gov/state/print.php?sid=NV</t>
  </si>
  <si>
    <t>https://www.ncsl.org/research/energy/renewable-portfolio-standards.aspx</t>
  </si>
  <si>
    <t>New Hampshire</t>
  </si>
  <si>
    <t>24.8% by 2025</t>
  </si>
  <si>
    <t>New Jersey</t>
  </si>
  <si>
    <t>https://www.eia.gov/state/analysis.php?sid=NJ</t>
  </si>
  <si>
    <t>20.38% by 2020</t>
  </si>
  <si>
    <t>50% by 2030 (sales target)</t>
  </si>
  <si>
    <t>https://solarindustrymag.com/new-mexico-governor-signs-energy-transition-act</t>
  </si>
  <si>
    <t>New York</t>
  </si>
  <si>
    <t>https://www.gtlaw.com/en/insights/2019/9/an-uncertain-path-to-a-cleaner-future-zero-carbon-electricity-legislation-in-new-york-and-california</t>
  </si>
  <si>
    <t>North Carolina</t>
  </si>
  <si>
    <t>12.5% by 2021</t>
  </si>
  <si>
    <t>Ohio</t>
  </si>
  <si>
    <t>12.5% by 2026</t>
  </si>
  <si>
    <t>50% by 2040 
[25% by 2025 (utilities with 3% or more of state’s load); 10% by 2025 (utilities with 1.5-3% of state’s load); 5% by 2025 (utilities with less than 1.5% of state’s load)]</t>
  </si>
  <si>
    <t>Pennsylvania</t>
  </si>
  <si>
    <t>18% by 2021</t>
  </si>
  <si>
    <t>38.5% by 2035; 100% by 2030</t>
  </si>
  <si>
    <t>http://www.energy.ri.gov/100percent/</t>
  </si>
  <si>
    <t>Vermont</t>
  </si>
  <si>
    <t>Increasing by 4% every three years until reaching 75% by 2032</t>
  </si>
  <si>
    <t>Washington DC</t>
  </si>
  <si>
    <t>https://www.eia.gov/state/analysis.php?sid=WA</t>
  </si>
  <si>
    <t>https://lims.dccouncil.us/Legislation/B22-0904?FromSearchResults=true</t>
  </si>
  <si>
    <t>20% by 2035 
100% generation mandate by 2050</t>
  </si>
  <si>
    <t>https://www.solarpowerworldonline.com/2019/03/puerto-rico-passes-legislation-to-go-100-renewable-by-2050/#:~:text=SB%201121%20establishes%20a%20100,commercial%20and%20industrial%20solar%20projects.</t>
  </si>
  <si>
    <t>U.S. Virgin Islands</t>
  </si>
  <si>
    <t>8.94% (2019)</t>
  </si>
  <si>
    <t>13.56% (2019)</t>
  </si>
  <si>
    <t>65% by 2020</t>
  </si>
  <si>
    <t>https://www.irena.org/-/media/Files/IRENA/Agency/Publication/2015/IRENA_RRA_Vanuatu_2015.pdf</t>
  </si>
  <si>
    <t>https://www.nldc.evn.vn/</t>
  </si>
  <si>
    <t>https://www.nortonrosefulbright.com/en-za/knowledge/publications/71562ac3/renewable-energy-snapshot-vietnam#:~:text=Renewable%20energy%20target&amp;text=The%20Government%20has%20targeted%20that,10%20per%20cent%20by%202030.</t>
  </si>
  <si>
    <t>15-20% by 2030 (solar and wind only);
25-30% by 2045 (solar and wind only);</t>
  </si>
  <si>
    <t>https://in.reuters.com/article/us-vietnam-energy-renewables-factbox/factbox-vietnam-targets-jump-in-solar-wind-power-capacity-idINKBN2690T1; https://www.nortonrosefulbright.com/en-za/knowledge/publications/71562ac3/renewable-energy-snapshot-vietnam#:~:text=Renewable%20energy%20target&amp;text=The%20Government%20has%20targeted%20that,10%20per%20cent%20by%202030.;
https://in.reuters.com/article/us-vietnam-energy-renewables-factbox/factbox-vietnam-targets-jump-in-solar-wind-power-capacity-idINKBN2690T1</t>
  </si>
  <si>
    <t>19.89% (2019)</t>
  </si>
  <si>
    <t>15% by 2025</t>
  </si>
  <si>
    <t>https://www.iea.org/countries/yemen</t>
  </si>
  <si>
    <t>82.19% (2019)</t>
  </si>
  <si>
    <t>57.93% (2019)</t>
  </si>
  <si>
    <r>
      <t>https://ec.europa.eu/energy/sites/ener/files/documents/ec_courtesy_translation_el_necp.pdf</t>
    </r>
    <r>
      <rPr>
        <u/>
        <sz val="10"/>
        <color rgb="FF000000"/>
        <rFont val="Arial"/>
        <family val="2"/>
      </rPr>
      <t xml:space="preserve">; </t>
    </r>
    <r>
      <rPr>
        <u/>
        <sz val="10"/>
        <color rgb="FF1155CC"/>
        <rFont val="Arial"/>
        <family val="2"/>
      </rPr>
      <t>https://www.enerdata.net/publications/daily-energy-news/france-greece-and-bulgaria-committ-raise-2030-renewable-targets.html</t>
    </r>
  </si>
  <si>
    <t>Note: Unless otherwise noted, all targets and corresponding shares represent all renewables, including hydropower. A number of state/provincial and local jurisdictions have additional targets not listed here. Historical targets have been added as they are identified by REN21. Only bolded targets are new/revised in 2018. A number of nations have already exceeded their renewable energy targets. In many of these cases, targets serve as a floor setting the minimum share of renewable electricity for the country. Some countries shown have other types of targets (see Tables R12-R22). See Policy Landscape chapter for more information about sub-national targets. Existing shares are indicative and may need adjusting if more accurate national statistics are published. Sources for reported data often do not specify the accounting method used; therefore, shares of electricity are likely to include a mixture of different accounting methods and thus are not directly comparable or consistent across countries. Where shares sourced from EUROSTAT differed from those provided to REN21 by country contributors, the former was given preference.</t>
  </si>
  <si>
    <t>42% by 2020</t>
  </si>
  <si>
    <t>25% by 2030 (clean energy); 75% by 2050 (clean energy)</t>
  </si>
  <si>
    <t>50% by 2030; 80% by 2040</t>
  </si>
  <si>
    <t>100% by 2032</t>
  </si>
  <si>
    <t xml:space="preserve">30% ("clean" energy) by 2030 </t>
  </si>
  <si>
    <t>30% by 2023</t>
  </si>
  <si>
    <t>10% by 2025; 22% by 2030</t>
  </si>
  <si>
    <t>40-45% by 2025; 65% by 2030; 80% by 2050</t>
  </si>
  <si>
    <t>20% by 2022; 42% by 2035</t>
  </si>
  <si>
    <t>5% by 2025; 10% by 2035</t>
  </si>
  <si>
    <t>40% by 2025; 50% by 2030</t>
  </si>
  <si>
    <t>16% by 2021; 18% by 2023; 20% by 2025; 26% by 2030</t>
  </si>
  <si>
    <t>60% by 2022; 70% by 2030; 80% by 2038</t>
  </si>
  <si>
    <t>Coal ban;100% renewable power target</t>
  </si>
  <si>
    <t>2030; 2050</t>
  </si>
  <si>
    <t xml:space="preserve">1. Angola's target excludes large hydroelectric projects. </t>
  </si>
  <si>
    <t>Congo. Democratic Republic of</t>
  </si>
  <si>
    <t>https://www.worldbank.org/en/results/2018/02/15/argentina-taps-its-renewable-energy-potential; 
https://www.climate-transparency.org/wp-content/uploads/2020/11/Argentina-2020-WEB2.pdf</t>
  </si>
  <si>
    <r>
      <t>100% by 2022;</t>
    </r>
    <r>
      <rPr>
        <b/>
        <sz val="10"/>
        <color theme="1"/>
        <rFont val="Arial"/>
        <family val="2"/>
      </rPr>
      <t xml:space="preserve"> 
200% by 2040</t>
    </r>
  </si>
  <si>
    <t>93% (no date)</t>
  </si>
  <si>
    <t>25% by 2025; 
70% by 2030</t>
  </si>
  <si>
    <t>34.07% (2020)</t>
  </si>
  <si>
    <t>Note: Text in bold indicates new/revised in 2020.</t>
  </si>
  <si>
    <t>Note: Text in bold indicates new/revised in 2020, brackets '[]' indicate previous targets where new targets were enacted in 2020, and text in italics indicates policies adopted at the state/provincial level.</t>
  </si>
  <si>
    <t>Share of RE Generation</t>
  </si>
  <si>
    <t>24% (2018)</t>
  </si>
  <si>
    <t>50% (2019)</t>
  </si>
  <si>
    <t>80% (2019)</t>
  </si>
  <si>
    <t>92.5% (2018)</t>
  </si>
  <si>
    <t>Angola(1)</t>
  </si>
  <si>
    <t>Australia(2)</t>
  </si>
  <si>
    <t>Western Australia(2)</t>
  </si>
  <si>
    <t>2. Australia and Western Australia's targets for share of renewables in power generation are not an official targets- they are estimated based on official power targets.</t>
  </si>
  <si>
    <t>73.1% (2018)</t>
  </si>
  <si>
    <t>18.9% (2018)</t>
  </si>
  <si>
    <t>Brazil(3)</t>
  </si>
  <si>
    <t>23.5% by 2020 (estimated)</t>
  </si>
  <si>
    <t>23% by 2020 (estimated)</t>
  </si>
  <si>
    <t>7.5% by 2025 (excluding hydro)</t>
  </si>
  <si>
    <t>22.1% (2018)</t>
  </si>
  <si>
    <t>Canada(4)</t>
  </si>
  <si>
    <t>71% by 2020 (excluding hydro)</t>
  </si>
  <si>
    <t>3. Brazil’s target excludes all hydropower. The target of 23% by 2030 is to be understood as an intended contribution.</t>
  </si>
  <si>
    <t>4. Canada’s share excludes all hydropower.</t>
  </si>
  <si>
    <t>China(5)</t>
  </si>
  <si>
    <t>5. China has two power generation targets for 2020 - inlcuding and excluding hydropower. According to available information, China has achieved the target which is including hydropower.</t>
  </si>
  <si>
    <t>100% by 2030 (aspirational)</t>
  </si>
  <si>
    <t xml:space="preserve">52% by 2020 [50% by 2020] </t>
  </si>
  <si>
    <t>Denmark(6)</t>
  </si>
  <si>
    <t>6. In March 2012, Denmark set a target of 50% electricity consumption supplied by wind power by 2020.</t>
  </si>
  <si>
    <t>48.1% (2018)</t>
  </si>
  <si>
    <t>13.7% (2018)</t>
  </si>
  <si>
    <t>62.4% (2018)</t>
  </si>
  <si>
    <t>19.7% (2018)</t>
  </si>
  <si>
    <t>32.1% (2018)</t>
  </si>
  <si>
    <t>36.8% (2018)</t>
  </si>
  <si>
    <t>21.2% (2018)</t>
  </si>
  <si>
    <t>Hungary(7)</t>
  </si>
  <si>
    <t>7. Hungary's target is for carbon-neutral power generation, which is not limited to renewable energy and may also include nuclear energy and carbon capture and storage.</t>
  </si>
  <si>
    <t>8.3% (2018)</t>
  </si>
  <si>
    <t>98.5% (2018)</t>
  </si>
  <si>
    <t>33.2% (2018)</t>
  </si>
  <si>
    <t>33.9% (2018)</t>
  </si>
  <si>
    <t>20% by 2030; 35% by 2040</t>
  </si>
  <si>
    <t>4.2% (2018)</t>
  </si>
  <si>
    <t>53.5% (2018)</t>
  </si>
  <si>
    <t>18.4% (2018)</t>
  </si>
  <si>
    <t>24.8% (2018)</t>
  </si>
  <si>
    <t>7.7% (2018)</t>
  </si>
  <si>
    <t>52.4% (2018)</t>
  </si>
  <si>
    <t>15.1% (2018)</t>
  </si>
  <si>
    <t>Mali(8)</t>
  </si>
  <si>
    <t>8. Mali's target excludes large-scale hydropower.</t>
  </si>
  <si>
    <t>Nigeria(9)</t>
  </si>
  <si>
    <t>9. Nigeria’s target excludes hydropower plants &gt;30MW.</t>
  </si>
  <si>
    <t>106.8% (2018)</t>
  </si>
  <si>
    <t>13% (2018)</t>
  </si>
  <si>
    <t>41.8% (2018)</t>
  </si>
  <si>
    <t>Russian Federation(10)</t>
  </si>
  <si>
    <t>10. The Russian Federation’s targets exclude hydropower plants &gt;25MW.</t>
  </si>
  <si>
    <t>28.7% (2018)</t>
  </si>
  <si>
    <t>21.5% (2018)</t>
  </si>
  <si>
    <t>32.3% (2018)</t>
  </si>
  <si>
    <t>35.2% (2018)</t>
  </si>
  <si>
    <t>66.2% (2018)</t>
  </si>
  <si>
    <t>37.5% (2018)</t>
  </si>
  <si>
    <t>30.9% (2018)</t>
  </si>
  <si>
    <t>Thailand(11)</t>
  </si>
  <si>
    <t>United Arab Emirates(12)</t>
  </si>
  <si>
    <t>11. Thailand does not classify hydropower installations larger than 6 MW as renewable energy sources, so hydro &gt;6 MW is excluded fom national shares and targets.</t>
  </si>
  <si>
    <t>12. The United Arab Emirates has targets for "clean" energy at the national and subnational levels. This is not limited to renewable energy and may also inlcude nuclear energy and carbon capture and storage.</t>
  </si>
  <si>
    <t>United States(13)</t>
  </si>
  <si>
    <t>13. The United States does not have a national renewable electricity target. De facto state-level targets have been set through RPS policies.</t>
  </si>
  <si>
    <t>14. RPS mandate for Investor-owned utilities (IOUs) which are utilities operating under private control rather than government or co-operative operation.</t>
  </si>
  <si>
    <t>15. RPS mandate for co-operative utilities.</t>
  </si>
  <si>
    <t>16. Vietnam's power generation share includes small and large hydropower, wind, solar (ground mounted &amp; rooftop) and biomass as of 31/12/2020. Vietnam's power generation targets apply to solar and wind power only.</t>
  </si>
  <si>
    <t>Vietnam(16)</t>
  </si>
  <si>
    <t>New Mexico(15)</t>
  </si>
  <si>
    <t>Minnesota(14)</t>
  </si>
  <si>
    <t>38% (2020)</t>
  </si>
  <si>
    <t>https://ember-climate.org/project/eu-power-sector-2020/</t>
  </si>
  <si>
    <t>Unspecified (already achieved by 2012-13)</t>
  </si>
  <si>
    <t>Kosovo(1)</t>
  </si>
  <si>
    <t>Thailand(2)</t>
  </si>
  <si>
    <t>Technology</t>
  </si>
  <si>
    <t>Renewable power</t>
  </si>
  <si>
    <t>37% of installed power capacity by 2030</t>
  </si>
  <si>
    <t>https://www.energy.gov.dz/?rubrique=energies-nouvelles-renouvelables-et-maitrise-de-lrenergie</t>
  </si>
  <si>
    <t>https://www.worldbank.org/en/news/feature/2019/02/21/a-shift-among-bangladeshs-power-planners</t>
  </si>
  <si>
    <t>https://www.irena.org/IRENADocuments/Statistical_Profiles/Asia/China_Asia_RE_SP.pdf</t>
  </si>
  <si>
    <t>10% of total installed power capacity by 2028</t>
  </si>
  <si>
    <t>https://www.nortonrosefulbright.com/en/knowledge/publications/b09be352/renewable-energy-in-latin-america-colombia#:~:text=To%20accompany%20this%20initiative%2C%20the,total%20installed%20capacity%20by%202028.</t>
  </si>
  <si>
    <t>85% by 2025</t>
  </si>
  <si>
    <t>https://www.irena.org/IRENADocuments/Statistical_Profiles/Africa/Congo_Africa_RE_SP.pdf</t>
  </si>
  <si>
    <t>Cote D'ivoire</t>
  </si>
  <si>
    <t>https://www.irena.org/IRENADocuments/Statistical_Profiles/Africa/Cote%20d'Ivoire_Africa_RE_SP.pdf</t>
  </si>
  <si>
    <t>https://www.iea.org/policies/4859-new-national-renewable-energy-strategy?country=Egypt&amp;jurisdiction=National&amp;qs=EGY&amp;sector=Buildings%2CResidential%2CGeneration%2CIndustry%2CMulti-sector%2CUtilities&amp;type=Fiscal%2Ffinancial%20incentives%2CEconomic%20instruments%2CGrants%2Fsubsidy%2CMarket-based%20instruments%2CDirect%20investment</t>
  </si>
  <si>
    <t>50% (no date)</t>
  </si>
  <si>
    <t>80% by 2025</t>
  </si>
  <si>
    <t>Solar power</t>
  </si>
  <si>
    <t>17% by 2030</t>
  </si>
  <si>
    <t>http://taiyangnews.info/markets/new-german-solar-target-98-gw-by-2030/</t>
  </si>
  <si>
    <t>6% of generation by 2025</t>
  </si>
  <si>
    <t>Bio-power</t>
  </si>
  <si>
    <t>5.6% by 2030</t>
  </si>
  <si>
    <t>Bihar</t>
  </si>
  <si>
    <t>1.75% by 2018-19; 2% by 2019-20; 2.5% by 2020-21; 3% by 2012-22</t>
  </si>
  <si>
    <t>Himachal Pradesh</t>
  </si>
  <si>
    <t>0.75% by 2018-19; 1% by 2019-20; 2% by 2020-21; 3% by 2021-22</t>
  </si>
  <si>
    <t>Kerala</t>
  </si>
  <si>
    <t>0.25% through 2021-22</t>
  </si>
  <si>
    <t>3.7-4.6% by 2030</t>
  </si>
  <si>
    <t>57% by 2030</t>
  </si>
  <si>
    <t>https://iea-pvps.org/wp-content/uploads/2020/03/NSR_Korea_2018.pdf</t>
  </si>
  <si>
    <t>Wind Power</t>
  </si>
  <si>
    <t>55% in 2030, 65% in 2050</t>
  </si>
  <si>
    <t>https://www.enerdata.net/publications/daily-energy-news/lithuania-selects-area-baltic-sea-700-mw-wind-project.html</t>
  </si>
  <si>
    <t>50% of installed capacity by 2024</t>
  </si>
  <si>
    <t>https://balkangreenenergynews.com/north-macedonia-plans-50-renewables-share-in-electricity-production-by-2024/</t>
  </si>
  <si>
    <t>http://www.go100percent.org/cms/index.php?id=70&amp;tx_ttnews%5Btt_news%5D=70#:~:text=The%20Maldives'%20Ministry%20of%20Economic,from%20solar%20power%20by%202020.</t>
  </si>
  <si>
    <t>20% by 2023; 30% to 2030</t>
  </si>
  <si>
    <t>https://renewablesnow.com/news/mongolia-invites-epc-contractors-to-bid-for-10-mw-solar-project-719701/;
https://www.adb.org/news/features/unlocking-mongolias-rich-renewable-energy-potential#:~:text=The%20government's%20target%20is%20a,on%20Energy%2C%202015%E2%80%932030.</t>
  </si>
  <si>
    <t>27% of total installed power capacity by 2030</t>
  </si>
  <si>
    <t>34% by 2030</t>
  </si>
  <si>
    <t>52.3% of installed capacity by 2020; 65.3% of installed capacity by 2030</t>
  </si>
  <si>
    <t>https://www.se4all-africa.org/fileadmin/uploads/se4all/Documents/Country_PANER/Sierra_Leone_National_Renewable_Energy_Action_Plans.pdf</t>
  </si>
  <si>
    <t>One third of electricity from offshore wind by 2030</t>
  </si>
  <si>
    <t>2% of generation by 2025</t>
  </si>
  <si>
    <t>24.5% by 2030</t>
  </si>
  <si>
    <t>7.55% by 2030</t>
  </si>
  <si>
    <t>9.4% by 2030</t>
  </si>
  <si>
    <t>Geothermal power</t>
  </si>
  <si>
    <t>1-1.1% by 2030</t>
  </si>
  <si>
    <t>8.8-9.2% by 2030</t>
  </si>
  <si>
    <t>7% by 2030</t>
  </si>
  <si>
    <t>1.7% by 2030</t>
  </si>
  <si>
    <t>Utility-scale solar capacity</t>
  </si>
  <si>
    <t>1000 MW by 2030</t>
  </si>
  <si>
    <t>Solar Power</t>
  </si>
  <si>
    <t>24% in 2030</t>
  </si>
  <si>
    <t>1. India has established state-specific solar power purchase obligations.</t>
  </si>
  <si>
    <t>2. Myanmar’s target is based on total installed power generation capacity, not generation.</t>
  </si>
  <si>
    <t>India(1)</t>
  </si>
  <si>
    <t>Myanmar(2)</t>
  </si>
  <si>
    <t>Note: Text in bold indicates new/revised in 2020, brackets '[]' indicate previous targets where new targets were enacted, and text initalics indicates policies adopted at the state/provincial level.</t>
  </si>
  <si>
    <t>Offshore wind</t>
  </si>
  <si>
    <t>60 GW by 2030; 300 GW by 2050</t>
  </si>
  <si>
    <t>https://windeurope.org/newsroom/press-releases/industry-ready-to-deliver-on-eus-plan-for-25-fold-increase-in-offshore-wind/</t>
  </si>
  <si>
    <t>Ocean power</t>
  </si>
  <si>
    <t>1 GW, by 2030 40 GW by 2050</t>
  </si>
  <si>
    <t>https://www.cnbc.com/2020/11/19/europe-plans-25-fold-increase-in-offshore-wind-capacity-by-2050.html</t>
  </si>
  <si>
    <t>4500 MW by 2032</t>
  </si>
  <si>
    <t>4.5 GW by 2020</t>
  </si>
  <si>
    <t>https://www.irena.org/publications/2020/Jul/Renewable-energy-statistics-2020</t>
  </si>
  <si>
    <t>22 GW by 2030</t>
  </si>
  <si>
    <t>Solar / Electricity</t>
  </si>
  <si>
    <t>https://www.enerdata.net/publications/daily-energy-news/algeria-targets-16-gw-renewable-capacity-2035.html</t>
  </si>
  <si>
    <t>Bio-power from waste-to-energy</t>
  </si>
  <si>
    <t>360 MW by 2020</t>
  </si>
  <si>
    <t>1 GW by 2030</t>
  </si>
  <si>
    <t>5 MW by 2020</t>
  </si>
  <si>
    <t>15 MW by 2030</t>
  </si>
  <si>
    <t>3 GW by 2020</t>
  </si>
  <si>
    <t>13.5 GW by 2030</t>
  </si>
  <si>
    <t>CSP</t>
  </si>
  <si>
    <t>2 GW by 2030</t>
  </si>
  <si>
    <t>1 GW by 2020</t>
  </si>
  <si>
    <t>5 GW by 2030</t>
  </si>
  <si>
    <t>8491 MW (additional) by 2030</t>
  </si>
  <si>
    <t>https://www.irena.org/IRENADocuments/Statistical_Profiles/Africa/Angola_Africa_RE_SP.pdf</t>
  </si>
  <si>
    <t>6540 MW (additional) by 2030</t>
  </si>
  <si>
    <t>5 MW by 2030</t>
  </si>
  <si>
    <t>377 MW by 2020</t>
  </si>
  <si>
    <t>397 MW by 2025</t>
  </si>
  <si>
    <t>50 MW by 2020</t>
  </si>
  <si>
    <t>100 MW by 2025</t>
  </si>
  <si>
    <t>40 MW by 2020</t>
  </si>
  <si>
    <t>80 MW by 2025</t>
  </si>
  <si>
    <t>Bio-power from solid biomass and biogas</t>
  </si>
  <si>
    <t>200 MW added 2010-2020</t>
  </si>
  <si>
    <t>1 GW added 2010-2020</t>
  </si>
  <si>
    <t>1.2 GW added 2010-2020</t>
  </si>
  <si>
    <t>2 GW added 2010-2020</t>
  </si>
  <si>
    <t>33,000 GWh by 2020</t>
  </si>
  <si>
    <t>https://www.environment.gov.au/climate-change/government/renewable-energy-target-scheme</t>
  </si>
  <si>
    <t>12 GW (additional) by 2030</t>
  </si>
  <si>
    <t>https://reneweconomy.com.au/nsw-targets-12gw-of-renewables-and-storage-under-roadmap-that-includes-auctions-27022/#:~:text=NSW%20aims%20for%2012%20gigawatts,of%20storage%20capacity%20by%202030.</t>
  </si>
  <si>
    <t>255 MW by 2020</t>
  </si>
  <si>
    <t>710 MW by 2030</t>
  </si>
  <si>
    <t>50MW by 2025, 300 MW by 2035</t>
  </si>
  <si>
    <t>Solar (PV and CSP)</t>
  </si>
  <si>
    <t>200 MW by 2025, 400 MW by 2035</t>
  </si>
  <si>
    <t>Biomass power</t>
  </si>
  <si>
    <t>5 MW by 2025, 10 MW by 2035</t>
  </si>
  <si>
    <t>https://www.irena.org/IRENADocuments/Statistical_Profiles/Asia/Bangladesh_Asia_RE_SP.pdf; 
https://ep-bd.com/view/details/article/NTQ2OQ%3D%3D/article-title?q=bangladesh+plans+for+40+gw+of+renewables+by+2041</t>
  </si>
  <si>
    <t>4 MW by 2021</t>
  </si>
  <si>
    <t>7 MW by 2021</t>
  </si>
  <si>
    <t>Biogas power</t>
  </si>
  <si>
    <t>Waste-to-energy</t>
  </si>
  <si>
    <t>40 MW by 2021</t>
  </si>
  <si>
    <t>1,676 MW by 2021</t>
  </si>
  <si>
    <t>1,370 MW by 2021</t>
  </si>
  <si>
    <t>Solar irrigation pumps and rooftop solar panels</t>
  </si>
  <si>
    <t>2,000 MW by 2021</t>
  </si>
  <si>
    <t>Electricity generation</t>
  </si>
  <si>
    <t>2.6 billion kWh renewable production through 2035</t>
  </si>
  <si>
    <t>Flanders</t>
  </si>
  <si>
    <t>Increase production 30% by 2020</t>
  </si>
  <si>
    <t>8 TWh per year by 2020</t>
  </si>
  <si>
    <t>110 MW added by 2030</t>
  </si>
  <si>
    <t>15 MW by 2025</t>
  </si>
  <si>
    <t>Bio-power from solid biomass</t>
  </si>
  <si>
    <t>5 MW by 2025</t>
  </si>
  <si>
    <t>160 MW renewable energy capacity added 2015-2025</t>
  </si>
  <si>
    <t>Renewable hydropower</t>
  </si>
  <si>
    <t>10489 MW by 2030</t>
  </si>
  <si>
    <t>https://www.irena.org/IRENADocuments/Statistical_Profiles/South%20America/Bolivia%20(Plurinational%20State%20of)_South%20America_RE_SP.pdf</t>
  </si>
  <si>
    <t>120 MW by 2030</t>
  </si>
  <si>
    <t>4 MW by 2030</t>
  </si>
  <si>
    <t>175 MW by 2030</t>
  </si>
  <si>
    <t>146 974 MW by 2021</t>
  </si>
  <si>
    <t>https://www.irena.org/IRENADocuments/Statistical_Profiles/South%20America/Brazil_South%20America_RE_SP.pdf</t>
  </si>
  <si>
    <t xml:space="preserve">2.65 GW in new renewables capacity by 2030
</t>
  </si>
  <si>
    <t>4 MW (no date)</t>
  </si>
  <si>
    <t>212 MW (no date)</t>
  </si>
  <si>
    <t>40 MW (no date)</t>
  </si>
  <si>
    <t>10 MW (no date)</t>
  </si>
  <si>
    <t>20 GW by 2025 supplied by a mix of renewable technologies, including:</t>
  </si>
  <si>
    <t>9.3 GW by 2025</t>
  </si>
  <si>
    <t>40 MW by 2025</t>
  </si>
  <si>
    <t>5 GW by 2025</t>
  </si>
  <si>
    <t>30 MW increase by 2030 (base year 2011)</t>
  </si>
  <si>
    <t>60 MW added by 2030</t>
  </si>
  <si>
    <t>11353 GWh by 2035</t>
  </si>
  <si>
    <t>https://www.irena.org/IRENADocuments/Statistical_Profiles/Africa/Cameroon_Africa_RE_SP.pdf</t>
  </si>
  <si>
    <t>680 GW non-fossil fuel generation capacity by 2020</t>
  </si>
  <si>
    <t>1.2 billion kW of wind and solar by 2030</t>
  </si>
  <si>
    <t>340 GW by 2020</t>
  </si>
  <si>
    <t>15 GW by 2020</t>
  </si>
  <si>
    <t>https://www.renewableenergyworld.com/2019/12/01/end-of-the-year-wrap-up-five-figures-show-chinas-renewable-energy-growth-in-2019/#gref</t>
  </si>
  <si>
    <t>Solar thermal power</t>
  </si>
  <si>
    <t>5 GW solar thermal power by 2020</t>
  </si>
  <si>
    <t>110 GW by 2020</t>
  </si>
  <si>
    <t>210 GW by 2020 (including 5 GW grid-connected offshore wind)</t>
  </si>
  <si>
    <t>10.9 GW by 2020</t>
  </si>
  <si>
    <t>27.4 GW by 2025</t>
  </si>
  <si>
    <t>150 MW by 2020</t>
  </si>
  <si>
    <t>200 MW by 2025</t>
  </si>
  <si>
    <t>6.5 GW by 2020</t>
  </si>
  <si>
    <t>20 GW by 2025</t>
  </si>
  <si>
    <t>Wind power (onshore)</t>
  </si>
  <si>
    <t>814 MW by 2020</t>
  </si>
  <si>
    <t>1.2 GW by 2025</t>
  </si>
  <si>
    <t>Wind power (offshore)</t>
  </si>
  <si>
    <t>520 MW by 2020</t>
  </si>
  <si>
    <t>3-5.5 GW by 2025</t>
  </si>
  <si>
    <t>1655 MW by 2020</t>
  </si>
  <si>
    <t>2.1 GW biomass, wind, solar and hydropower capacity by 2030</t>
  </si>
  <si>
    <t>https://www.enerdata.net/publications/daily-energy-news/denmark-plans-develop-two-offshore-wind-hubs-totalling-4-gw-2030.html</t>
  </si>
  <si>
    <t>1 Gw by 2035</t>
  </si>
  <si>
    <t>300 Mw by 2035</t>
  </si>
  <si>
    <t>200 Mw by 2035</t>
  </si>
  <si>
    <t>500 Mw by 2035</t>
  </si>
  <si>
    <t>2.8 GW by 2020</t>
  </si>
  <si>
    <t>17.3 Gw by 2035</t>
  </si>
  <si>
    <t>1.1 GW by 2020</t>
  </si>
  <si>
    <t>11GW by 2035</t>
  </si>
  <si>
    <t>7.2 GW by 2022, 21 GW by 2035</t>
  </si>
  <si>
    <t>Bio-power from bagasse</t>
  </si>
  <si>
    <t>103.5 MW (no date)</t>
  </si>
  <si>
    <t>7 GW by 2030</t>
  </si>
  <si>
    <t>13.2 GW by 2020</t>
  </si>
  <si>
    <t>14.6 GW by 2020</t>
  </si>
  <si>
    <t>884 MW by 2020</t>
  </si>
  <si>
    <t>101 to 113 GW by 2028</t>
  </si>
  <si>
    <t>380 MW by 2020</t>
  </si>
  <si>
    <t>https://www.irena.org/publications/2020/Mar/Renewable-Capacity-Statistics-2020</t>
  </si>
  <si>
    <t>25.7 GW by 2023; 26.4-26.7 GW by 2028</t>
  </si>
  <si>
    <t>8 GW by 2020</t>
  </si>
  <si>
    <t>20.1 GW by 2023; 35.1-44.0 GW by 2028; 40 GW by 2030</t>
  </si>
  <si>
    <t>1GW per year, 2.4 GW by 2023; 5.2 - 6.2 GW by 2028</t>
  </si>
  <si>
    <t>https://www.spglobal.com/marketintelligence/en/news-insights/trending/evHq-mM-ls1cW4LuW9WGMg2 and https://www.ecologique-solidaire.gouv.fr/sites/default/files/0-PPE%20English%20Version%20With%20Annex_0.pdf; 
https://ec.europa.eu/energy/sites/ener/files/documents/fr_final_necp_main_en.pdf</t>
  </si>
  <si>
    <t>24.1 GW by 2023; 33.2-34.7 GW by 2028</t>
  </si>
  <si>
    <t>0.8 GW by 2023-2028</t>
  </si>
  <si>
    <t>24 GW by 2023-2028</t>
  </si>
  <si>
    <t>100 MW added per year</t>
  </si>
  <si>
    <t>2.5 GW added per year, 98 GW By 2030</t>
  </si>
  <si>
    <t>https://www.euractiv.com/section/energy/news/germanys-updated-renewable-energy-act-lacks-ambition-critics-say/</t>
  </si>
  <si>
    <t>6.5 GW added by 2020</t>
  </si>
  <si>
    <t>https://windeurope.org/wp-content/uploads/files/about-wind/statistics/WindEurope-Annual-Statistics-2019.pdf</t>
  </si>
  <si>
    <t>Wind capacity</t>
  </si>
  <si>
    <t>67 GW to 71 GW by 2030</t>
  </si>
  <si>
    <t>225 MW added by 2030</t>
  </si>
  <si>
    <t>2.2 GW by 2030</t>
  </si>
  <si>
    <t>15 MW (no date)</t>
  </si>
  <si>
    <t>2 MW (no date)</t>
  </si>
  <si>
    <t>1650 MW by 2030</t>
  </si>
  <si>
    <t>175GW by 2022, 450GW by 2030</t>
  </si>
  <si>
    <t>https://economictimes.indiatimes.com/small-biz/productline/power-generation/india-to-have-450-gw-renewable-energy-by-2030-president/articleshow/73804463.cms?from=mdr</t>
  </si>
  <si>
    <t>10 GW by 2022</t>
  </si>
  <si>
    <t>5 GW by 2022</t>
  </si>
  <si>
    <t>20 million solar lighting systems added 2010-2022</t>
  </si>
  <si>
    <t>Solar PV and CSP</t>
  </si>
  <si>
    <t>100 GW by 2022</t>
  </si>
  <si>
    <t>60 GW by 2022</t>
  </si>
  <si>
    <t>Andhra Pradesh</t>
  </si>
  <si>
    <t>18 GW renewable capacity added by 2020-21</t>
  </si>
  <si>
    <t>https://www.prayaspune.org/peg/re-capacity.html</t>
  </si>
  <si>
    <t>Delhi</t>
  </si>
  <si>
    <t>5,000 MW added between 2015 and 2020</t>
  </si>
  <si>
    <t>Table 2.5 http://www.mospi.gov.in/sites/default/files/publication_reports/ES_2020_240420m.pdf</t>
  </si>
  <si>
    <t>2 GW by 2025</t>
  </si>
  <si>
    <t>Gujarat</t>
  </si>
  <si>
    <t>30 GW by 2022</t>
  </si>
  <si>
    <t>https://indiaeducationdiary.in/govt-committed-to-its-renewable-energy-target-of-30-gw-by-2022-gujarat-energy-minister/</t>
  </si>
  <si>
    <t>Odisha</t>
  </si>
  <si>
    <t>1500 MW by 2022</t>
  </si>
  <si>
    <t>https://www.saurenergy.com/solar-energy-news/odisha-targeting-1500-mw-of-solar-generation-capacity-by-2022</t>
  </si>
  <si>
    <t>Rajasthan</t>
  </si>
  <si>
    <t>Hybrid (solar PV and wind)</t>
  </si>
  <si>
    <t>3.5 GW by 2024-2025</t>
  </si>
  <si>
    <t>https://mercomindia.com/rajasthan-solar-2025-policy/</t>
  </si>
  <si>
    <t>2 GW by 2024-2025</t>
  </si>
  <si>
    <t>25 GW by 2020</t>
  </si>
  <si>
    <t>https://mercomindia.com/rajasthan-solar-policy-target-achieving-25gw-capacity/</t>
  </si>
  <si>
    <t>30 GW by 2024-2025</t>
  </si>
  <si>
    <t>Jharkhand</t>
  </si>
  <si>
    <t>2,650 MW installed by 2019-2020</t>
  </si>
  <si>
    <t>12.6 GW by 2025</t>
  </si>
  <si>
    <t>2 GW by 2025, including 0.43 GW micro-hydropower</t>
  </si>
  <si>
    <t>3 GW by 2025</t>
  </si>
  <si>
    <t>5 GW by 2020 [156.8 MW solar PV by 2025]</t>
  </si>
  <si>
    <t>Solar power and wind power</t>
  </si>
  <si>
    <t>5 GW by 2020</t>
  </si>
  <si>
    <t>https://afloat.ie/marine-environment/power-from-the-sea/item/46649-warning-over-renewable-energy-plans-in-new-programme-for-government</t>
  </si>
  <si>
    <t>16 GW by 2030</t>
  </si>
  <si>
    <t>https://www.pv-tech.org/news/israels-new-government-plots-15gw-plus-solar-plan-as-policy-priority</t>
  </si>
  <si>
    <t>19,780 GWh per year generation from 2.8 GW capacity by 2020</t>
  </si>
  <si>
    <t>N for generation, Y for capacity</t>
  </si>
  <si>
    <t>6,759 GWh per year generation from 920 MW capacity by 2020</t>
  </si>
  <si>
    <t>42,000 GWh per year generation from 17.8 GW capacity by 2020</t>
  </si>
  <si>
    <t>50 GW by 2030</t>
  </si>
  <si>
    <t>18,000 GWh per year generation and 12 GW capacity by 2020</t>
  </si>
  <si>
    <t>2,000 GWh per year generation 
680 MW capacity by 2020</t>
  </si>
  <si>
    <t>Ocean power (wave and tidal)</t>
  </si>
  <si>
    <t>1.5 GW by 2030</t>
  </si>
  <si>
    <t>1.8 GW by 2020</t>
  </si>
  <si>
    <t>https://www.rcreee.org/sites/default/files/arabfutureenergyindexrenewableenergy_2019.pdf; https://www.smart-energy.com/renewable-energy/jordan-to-scale-up-renewables-by-2021/</t>
  </si>
  <si>
    <t>2.4 GW by 2021; 3.22 Gw by 2025</t>
  </si>
  <si>
    <t>2.5 GW by 2025</t>
  </si>
  <si>
    <t>1.2 GW by 2020</t>
  </si>
  <si>
    <t>https://www.irena.org/-/media/Files/IRENA/Agency/Publication/2020/Jan/IRENA_Arab_VRE_planning_2020.pdf</t>
  </si>
  <si>
    <t>Bio power</t>
  </si>
  <si>
    <t>50 MW by 2025</t>
  </si>
  <si>
    <t>15.05 MW at three bioelectric stations by 2020</t>
  </si>
  <si>
    <t>539 MW at 41 hydroelectric power stations by 2020</t>
  </si>
  <si>
    <t>713.5 MW at 28 solar electric plants by 2020</t>
  </si>
  <si>
    <t>1,787 MW at 34 wind power stations by 2020</t>
  </si>
  <si>
    <t>13,016 GWh per year; 21,977 GWh per year (4.7%) by 2020</t>
  </si>
  <si>
    <t>39,517 GWh per year (7.7%) by 2030 supplied by a mix of renewable technologies</t>
  </si>
  <si>
    <t>63.8 GW by 2030</t>
  </si>
  <si>
    <t>2,628 GWh per year by 2030</t>
  </si>
  <si>
    <t>Bio-power from biogas</t>
  </si>
  <si>
    <t>161 GWh per year by 2030</t>
  </si>
  <si>
    <t>Bio-power from landfill gas</t>
  </si>
  <si>
    <t>1,340 GWh per year by 2030</t>
  </si>
  <si>
    <t>2,046 GWh per year by 2030</t>
  </si>
  <si>
    <t>Hydropower (large-scale)</t>
  </si>
  <si>
    <t>3,860 GWh per year by 2030</t>
  </si>
  <si>
    <t>Hydropower (small-scale)</t>
  </si>
  <si>
    <t>1,926 GWh per year by 2030</t>
  </si>
  <si>
    <t>6,159 GWh per year by 2030</t>
  </si>
  <si>
    <t>30.8 GW by 2030</t>
  </si>
  <si>
    <t>1,971 GWh per year by 2030</t>
  </si>
  <si>
    <t>16,619 GWh per year by 2030</t>
  </si>
  <si>
    <t>16.5 GW by 2030</t>
  </si>
  <si>
    <t>140 MW by 2020</t>
  </si>
  <si>
    <t>3.5 GW by 2030</t>
  </si>
  <si>
    <t>1.1 GW by 2030</t>
  </si>
  <si>
    <t>3.1 GW by 2030</t>
  </si>
  <si>
    <t>400-500 MW by 2020</t>
  </si>
  <si>
    <t>200MW by 2020</t>
  </si>
  <si>
    <t>260 MW by 2030</t>
  </si>
  <si>
    <t>63 MW by 2025</t>
  </si>
  <si>
    <t>300 MW by 2020</t>
  </si>
  <si>
    <t>800 MW by 2025, 3.35 GW by 2030</t>
  </si>
  <si>
    <t>400 MW by 2025, 400 MW by 2030</t>
  </si>
  <si>
    <t>600 MW by 2020</t>
  </si>
  <si>
    <t>1 GW by 2025</t>
  </si>
  <si>
    <t>700 MW by 2030</t>
  </si>
  <si>
    <t>50 GWh by 2020</t>
  </si>
  <si>
    <t>20 GWh by 2020</t>
  </si>
  <si>
    <t>216 GWh by 2020</t>
  </si>
  <si>
    <t>14 GWh by 2020</t>
  </si>
  <si>
    <t>300 GWh by 2020</t>
  </si>
  <si>
    <t>2.1 GW (excluding large-scale hydropower), 11.2 TWh per year, or 10% of national supply (no date given)
14% by 2030; 36% by 2050</t>
  </si>
  <si>
    <t>1 GW capacity added by 2020</t>
  </si>
  <si>
    <t>800 MW added by 2025</t>
  </si>
  <si>
    <t>60 MW by 2020</t>
  </si>
  <si>
    <t>2 GW by 2020</t>
  </si>
  <si>
    <t>6GW by 2020</t>
  </si>
  <si>
    <t>11 GW by 2030</t>
  </si>
  <si>
    <t>2GW by 2020</t>
  </si>
  <si>
    <t>4.2GW by 2030</t>
  </si>
  <si>
    <t>675 MW added by 2030</t>
  </si>
  <si>
    <t>2 GW BY 2020</t>
  </si>
  <si>
    <t>4.56 GW by 2030</t>
  </si>
  <si>
    <t>Bio-digesters for biogas</t>
  </si>
  <si>
    <t>1,000 systems installed (no date)</t>
  </si>
  <si>
    <t>Hydropower, solar PV, wind power</t>
  </si>
  <si>
    <t>2 GW each (no date)</t>
  </si>
  <si>
    <t>82,000 solar home systems installed (no date)</t>
  </si>
  <si>
    <t>Wind turbines for water pumping</t>
  </si>
  <si>
    <t>3,000 stations installed (no date)</t>
  </si>
  <si>
    <t>Renewable energy-based productive systems</t>
  </si>
  <si>
    <t>5,000 installed (no date)</t>
  </si>
  <si>
    <t>9400 MW by 2030</t>
  </si>
  <si>
    <t>400 MW by 2025</t>
  </si>
  <si>
    <t>Solar PV (large-scale, &gt;1 MW)</t>
  </si>
  <si>
    <t>500 MW by 2025</t>
  </si>
  <si>
    <t>26.4 TWh common electricity certificate market with Sweden by 2020</t>
  </si>
  <si>
    <t>3,050 MW by 2030</t>
  </si>
  <si>
    <t>https://www.omanobserver.om/oman-targets-3050-mw-of-renewables-by-2025/#:~:text=MUSCAT%2C%20JAN%207%20%E2%80%93%20A%20renewable,of%20total%20electricity%20output%20by</t>
  </si>
  <si>
    <t>21 MW by 2020</t>
  </si>
  <si>
    <t>45 MW by 2020</t>
  </si>
  <si>
    <t>20 MW by 2020</t>
  </si>
  <si>
    <t>44 MW by 2020</t>
  </si>
  <si>
    <t>Triple the 2010 capacity by 2030;
20 GW by 2040</t>
  </si>
  <si>
    <t>https://www.doe.gov.ph/sites/default/files/pdf/pep/pep-2018-2040-final.pdf</t>
  </si>
  <si>
    <t>277 MW added 2010-2030</t>
  </si>
  <si>
    <t>1.5 GW added 2010-2030</t>
  </si>
  <si>
    <t>5,398 MW added 2010-2030</t>
  </si>
  <si>
    <t>75 MW added 2010-2030</t>
  </si>
  <si>
    <t>284 MW added 2010-2030</t>
  </si>
  <si>
    <t>2.3 GW added 2010-2030</t>
  </si>
  <si>
    <t>10 GW by 2040</t>
  </si>
  <si>
    <t>14.8 GW by 2020</t>
  </si>
  <si>
    <t>28.6 GW by 2030</t>
  </si>
  <si>
    <t>https://ec.europa.eu/energy/sites/ener/files/documents/ec_courtesy_translation_pt_necp.pdf</t>
  </si>
  <si>
    <t>7 GW by 2020</t>
  </si>
  <si>
    <t>9 GW byy 2030</t>
  </si>
  <si>
    <t>5.4 GW by 2020</t>
  </si>
  <si>
    <t>9.2 GW by 2030</t>
  </si>
  <si>
    <t>1.9 GW by 2020</t>
  </si>
  <si>
    <t>9.9 GW by 2030</t>
  </si>
  <si>
    <t>Other (biopower, geothermal and wave)</t>
  </si>
  <si>
    <t>0.5 GW by 2020</t>
  </si>
  <si>
    <t>0.6 GW by 2030</t>
  </si>
  <si>
    <t>500 MW by 2030</t>
  </si>
  <si>
    <t>50 MW by 2030</t>
  </si>
  <si>
    <t>400 MW by 2030</t>
  </si>
  <si>
    <t>5.5 GW by 2024; 58.7GW by 2030</t>
  </si>
  <si>
    <t>https://www.meed.com/saudi-arabia-renewable-energy-target/#:~:text=BREAKING%3A%20Saudi%20Arabia%20sets%20new%2058.7GW%20renewable%20energy%20target%20for%202030,-10%20January%202019&amp;text=Saudi%20Arabia%27s%20Renewable%20Energy%20Project,renewable%20energy%20capacity%20by%202030.</t>
  </si>
  <si>
    <t>425.4 MW by 2024</t>
  </si>
  <si>
    <t>1.8 GW by 2024; 40 GW by 2030</t>
  </si>
  <si>
    <t>3.4 GW by 2024; 16 GW by 2030</t>
  </si>
  <si>
    <t>2.7 GW by 2030</t>
  </si>
  <si>
    <t>150 MW by 2021</t>
  </si>
  <si>
    <t>27.3 GW by 2024; 58.7 GW by 2030</t>
  </si>
  <si>
    <t>https://www.rcreee.org/sites/default/files/arabfutureenergyindexrenewableenergy_2019.pdf; https://ihsmarkit.com/research-analysis/saudi-arabia-recommits-to-50-renewable-power-by-2030.html#:~:text=The%20country's%20National%20Renewable%20Energy,and%2058.7%20GW%20by%202050.</t>
  </si>
  <si>
    <t>Geothermal, bio-power (waste-to-energy)6, wind power</t>
  </si>
  <si>
    <t>13 GW combined by 2040</t>
  </si>
  <si>
    <t>20 GW by 2023, 40 GW by 2030</t>
  </si>
  <si>
    <t>300 Mw by 2023, 2.7 Mw by 2030</t>
  </si>
  <si>
    <t>7GW by 2023, 16 GW by 2030</t>
  </si>
  <si>
    <t>1.4 GW (no date)</t>
  </si>
  <si>
    <t>200GWh by 2025</t>
  </si>
  <si>
    <t>https://www.irena.org/IRENADocuments/Statistical_Profiles/Africa/Senegal_Africa_RE_SP.pdf</t>
  </si>
  <si>
    <t>1 GW (no date)</t>
  </si>
  <si>
    <t>350 MW by 2020</t>
  </si>
  <si>
    <t>20-40 MW (no date)</t>
  </si>
  <si>
    <t>3.77 MW (no date)</t>
  </si>
  <si>
    <t>3.2 MW (no date)</t>
  </si>
  <si>
    <t>5 MW additional (no date)</t>
  </si>
  <si>
    <t>17.8 GW by 2030; 42% of new generation capacity installed 2010-2030</t>
  </si>
  <si>
    <t>42 MW added by 2030</t>
  </si>
  <si>
    <t>39 GW by 2030</t>
  </si>
  <si>
    <t>https://ec.europa.eu/energy/sites/ener/files/documents/es_final_necp_main_en.pdf</t>
  </si>
  <si>
    <t xml:space="preserve">https://ec.europa.eu/energy/sites/ener/files/documents/es_final_necp_main_en.pdf </t>
  </si>
  <si>
    <t>Solar thermal electric</t>
  </si>
  <si>
    <t>16GW by 2031</t>
  </si>
  <si>
    <t>54 MW by 2031</t>
  </si>
  <si>
    <t>68 MW by 2031</t>
  </si>
  <si>
    <t>750 MW by 2031</t>
  </si>
  <si>
    <t>50 MW by 2031</t>
  </si>
  <si>
    <t>680 MW by 2031</t>
  </si>
  <si>
    <t>168 MW added by 2025</t>
  </si>
  <si>
    <t>25 TWh more renewable electricity annually by 2020 (base year 2002)</t>
  </si>
  <si>
    <t>26.4 TWh common electricity certificate market with Norway by 2020</t>
  </si>
  <si>
    <t>12 TWh per year by 2035; 24.2 TWh per year by 2050</t>
  </si>
  <si>
    <t>43 TWh per year by 2035</t>
  </si>
  <si>
    <t>260 MW by 2025; 400 MW by 2030</t>
  </si>
  <si>
    <t>1.1 GW by 2025; 1.8 GW by 2030</t>
  </si>
  <si>
    <t>50 MW by 2025, 1.3 GW by 2030</t>
  </si>
  <si>
    <t>1.5 GW by 2025; 2 GW by 2030</t>
  </si>
  <si>
    <t>100 MW by 2020</t>
  </si>
  <si>
    <t>4.8 GW by 2021</t>
  </si>
  <si>
    <t>600 MW by 2021</t>
  </si>
  <si>
    <t>400 MW by 2021</t>
  </si>
  <si>
    <t>1 MW by 2021</t>
  </si>
  <si>
    <t>6.1 GW by 2021</t>
  </si>
  <si>
    <t>2 MW by 2021</t>
  </si>
  <si>
    <t>3 GW by 2021; 6 GW by 2036</t>
  </si>
  <si>
    <t>1.8 GW by 2021</t>
  </si>
  <si>
    <t>252 MW by 2025</t>
  </si>
  <si>
    <t>100 MW (no date given)</t>
  </si>
  <si>
    <t>4.7 GW by 2030</t>
  </si>
  <si>
    <t>https://www.pv-magazine.com/2019/08/09/tunisia-announces-grid-connection-of-its-first-solar-park/</t>
  </si>
  <si>
    <t>300 MW by 2030</t>
  </si>
  <si>
    <t>10 GW by 2030</t>
  </si>
  <si>
    <t>1 GW by 2023</t>
  </si>
  <si>
    <t>34 GW by 2023</t>
  </si>
  <si>
    <t>5 GW by 2023</t>
  </si>
  <si>
    <t>20 GW by 2023</t>
  </si>
  <si>
    <t>2240 MW by 2030</t>
  </si>
  <si>
    <t>1000 MW by 2020</t>
  </si>
  <si>
    <t>40 GW by 2030</t>
  </si>
  <si>
    <t>http://www.climateaction.org/news/government-unveils-new-plans-to-make-uk-world-leader-in-green-energy</t>
  </si>
  <si>
    <t xml:space="preserve">3200 MW by 2035 [1.6 GW by 2027]
</t>
  </si>
  <si>
    <t>https://www.eia.gov/state/print.php?sid=MA</t>
  </si>
  <si>
    <t>1600 MW by 2020</t>
  </si>
  <si>
    <t>https://www.mass.gov/info-details/renewable-energy-snapshot#installed-solar-capacity-in-massachusetts-</t>
  </si>
  <si>
    <t>2,000 MW by 2020</t>
  </si>
  <si>
    <t>Energy Storage</t>
  </si>
  <si>
    <t>1.5 GW of energy storage by 2025
3 GW of energy storage by 2030</t>
  </si>
  <si>
    <t>Texas</t>
  </si>
  <si>
    <t>5,880 MW</t>
  </si>
  <si>
    <t>Virginia</t>
  </si>
  <si>
    <t>21.3 GW by 2045</t>
  </si>
  <si>
    <t>https://renews.biz/59641/virginia-signs-21gw-renewables-target-into-law/</t>
  </si>
  <si>
    <t>Wind (offshore)</t>
  </si>
  <si>
    <t>5.2 GW by 2045</t>
  </si>
  <si>
    <t>Solar and onshore wind</t>
  </si>
  <si>
    <t>16.1 GW by 2045</t>
  </si>
  <si>
    <t>https://www.pv-magazine.com/2020/05/07/uzbekistan-pitches-for-5-gw-of-solar-by-2030/</t>
  </si>
  <si>
    <t>https://energy.economictimes.indiatimes.com/news/renewable/uzbekistan-to-double-power-generating-capacity-go-heavy-on-renewables/75533279</t>
  </si>
  <si>
    <t>3595 MW by 2030</t>
  </si>
  <si>
    <t>https://www.irena.org/IRENADocuments/Statistical_Profiles/Asia/Uzbekistan_Asia_RE_SP.pdf</t>
  </si>
  <si>
    <t>21.6 GW by 2020</t>
  </si>
  <si>
    <t>23.4 GW by 2025; 27.8 GW by 2030</t>
  </si>
  <si>
    <t>850 MW by 2020</t>
  </si>
  <si>
    <t>https://solaredition.com/vietnam-plans-to-add-13-5-gw-solar-capacity-through-tenders-over-the-coming-decade/, https://tellimer.com/article/vietnam-energy-as-demand-soars-solar-can-shin, https://in.reuters.com/article/us-vietnam-energy-renewables-factbox/factbox-vietnam-targets-jump-in-solar-wind-power-capacity-idINKBN2690T1</t>
  </si>
  <si>
    <t>4 GW by 2025; 13.5 GW by 2030 [12 GW by 2030]</t>
  </si>
  <si>
    <t>800 MW by 2020</t>
  </si>
  <si>
    <t>2 GW by 2025; 6 GW by 2030</t>
  </si>
  <si>
    <t>714.25 MW by 2025</t>
  </si>
  <si>
    <t>6 MW by 2025</t>
  </si>
  <si>
    <t>8.25MW by 2025</t>
  </si>
  <si>
    <t>2100 MW by 2030</t>
  </si>
  <si>
    <t>https://www.irena.org/IRENADocuments/Statistical_Profiles/Africa/Zimbabwe_Africa_RE_SP.pdf</t>
  </si>
  <si>
    <t>84 MW added by 2030</t>
  </si>
  <si>
    <t>1. India does not classify hydropower installations larger than 25 MW as renewable energy sources. Therefore, national targets and data for India do not include hydropower facilities &gt;25 MW.</t>
  </si>
  <si>
    <t>2. Pumped storage plants are not energy sources but a means of energy storage. As such, they involve conversion losses and are powered by renewable or non-renewable electricity. Pumped storage is included here because it can play an important role as balancing power, in particular for variable renewable resources.</t>
  </si>
  <si>
    <t>3. Kosovo is not a member of the United Nations.</t>
  </si>
  <si>
    <t>4. Nigeria’s target excludes hydropower plants &gt;30 MW.</t>
  </si>
  <si>
    <t>5. The Russian Federation’s targets exclude hydropower plants &gt;25 MW.</t>
  </si>
  <si>
    <t>6. It is not always possible to determine whether municipal solid waste (MSW) data include non-organic waste (plastics, metal, etc.) or only the organic biomass share. Uganda utilises predominantly organic waste.</t>
  </si>
  <si>
    <t>7. Investor-owned utilities (IOUs) are those operating under private control rather than government or co-operative operation.</t>
  </si>
  <si>
    <t>~139</t>
  </si>
  <si>
    <t>~760</t>
  </si>
  <si>
    <t>Note: Data are uncertain, particularly for 2020 (for which data are preliminary), and they become more so year by year. See endnote 1 in Solar PV section in Market and Industry chapter for more details. 
Data are provided in direct current (DC). Totals may not add up due to rounding (all numbers are rounded to nearest GW).</t>
  </si>
  <si>
    <t>Note: Data for Rest of World are uncertain, particularly for 2020. See endnote 1 in Solar PV section in Market and Industry chapter for more details on global capacity numbers. 
Data are provided in direct current (DC). European Union includes the United Kingdom throughout the 2010-2020 period. Totals may not add up due to rounding.</t>
  </si>
  <si>
    <t>Note: Data for Rest of World are uncertain, particularly for 2020. See endnote 1 in Solar PV section in Market and Industry chapter for more details on global capacity numbers. Data are provided in direct current (DC). Totals may not add up due to rounding.</t>
  </si>
  <si>
    <t>The Data Pack created by REN21 is a collection of all the figures, data, and tables that appear in the Renewables Global Status Reports (GSR). This is to facilitate easier access and deeper research into the numbers and infographics that form and support the narrative in REN21's flagship publication.</t>
  </si>
  <si>
    <t xml:space="preserve">Please note: </t>
  </si>
  <si>
    <t>1) The figures and data listed in the Data Pack appear in the same order as in the GSR full report, on separate tabs.</t>
  </si>
  <si>
    <t xml:space="preserve">2) You can directly jump to any specific figure or data from the Table of Contents and back to the Contents by clicking on the top-left most cell of any particular sheet. </t>
  </si>
  <si>
    <t>3) The Reference Tables appear toward the end of each chapter.</t>
  </si>
  <si>
    <t>4) Source information found on each data sheet corresponds to the endnotes referenced for each respective figure in the GSR full report (accessible via: www.ren21.net/gsr-2020/).</t>
  </si>
  <si>
    <t>5) Occasional discrepanies in data may appear due to rounding.</t>
  </si>
  <si>
    <t>6) In cases where a figure and/or data is missing, it is because of limited sharing rights.</t>
  </si>
  <si>
    <t xml:space="preserve">If you have any questions, please don't hesitate to contact us at gsr@ren21.net </t>
  </si>
  <si>
    <t xml:space="preserve">Welcome to the REN21 GSR 2021 Data Pack! </t>
  </si>
  <si>
    <t>7) Many of the data reported in the GSR are preliminary and/or uncertain. See respective figure and table endnotes for more information.</t>
  </si>
  <si>
    <r>
      <t xml:space="preserve">[22 GW of solar capacity by 2030] </t>
    </r>
    <r>
      <rPr>
        <b/>
        <sz val="10"/>
        <color theme="1"/>
        <rFont val="Arial"/>
        <family val="2"/>
      </rPr>
      <t>4 GW by 2024, 16 GW by 2035</t>
    </r>
  </si>
  <si>
    <r>
      <t>4 GW by 2030</t>
    </r>
    <r>
      <rPr>
        <sz val="10"/>
        <color theme="1"/>
        <rFont val="Arial"/>
        <family val="2"/>
      </rPr>
      <t xml:space="preserve"> (could be expanded to a capacity of 10 GW at a later stage)</t>
    </r>
  </si>
  <si>
    <r>
      <t xml:space="preserve">4 GW per year </t>
    </r>
    <r>
      <rPr>
        <sz val="10"/>
        <color rgb="FF000000"/>
        <rFont val="Arial"/>
        <family val="2"/>
      </rPr>
      <t>[2.9 GW per year]</t>
    </r>
  </si>
  <si>
    <r>
      <t xml:space="preserve">20 GW by 2030
</t>
    </r>
    <r>
      <rPr>
        <b/>
        <sz val="10"/>
        <color theme="1"/>
        <rFont val="Arial"/>
        <family val="2"/>
      </rPr>
      <t>7-8 GW added by 2025</t>
    </r>
  </si>
  <si>
    <r>
      <t xml:space="preserve">382.5 by 2020
</t>
    </r>
    <r>
      <rPr>
        <b/>
        <sz val="10"/>
        <color theme="1"/>
        <rFont val="Arial"/>
        <family val="2"/>
      </rPr>
      <t xml:space="preserve">
</t>
    </r>
  </si>
  <si>
    <r>
      <t xml:space="preserve">102 MW installed by 2021; 302 MW installed by 2025; </t>
    </r>
    <r>
      <rPr>
        <b/>
        <sz val="10"/>
        <color rgb="FF000000"/>
        <rFont val="Arial"/>
        <family val="2"/>
      </rPr>
      <t>3 GW by 2030</t>
    </r>
  </si>
  <si>
    <r>
      <t xml:space="preserve">3 GW by 2021; </t>
    </r>
    <r>
      <rPr>
        <b/>
        <sz val="10"/>
        <color theme="1"/>
        <rFont val="Arial"/>
        <family val="2"/>
      </rPr>
      <t>40GW by 2041</t>
    </r>
  </si>
  <si>
    <r>
      <t>601.9 by 2021; 1.24 GW by 2025;</t>
    </r>
    <r>
      <rPr>
        <b/>
        <sz val="10"/>
        <color rgb="FF000000"/>
        <rFont val="Arial"/>
        <family val="2"/>
      </rPr>
      <t xml:space="preserve"> 5 GW by 2030</t>
    </r>
    <r>
      <rPr>
        <sz val="10"/>
        <color rgb="FF000000"/>
        <rFont val="Arial"/>
        <family val="2"/>
      </rPr>
      <t xml:space="preserve"> [4 GW by 2031]</t>
    </r>
  </si>
  <si>
    <t>https://www.irena.org/publications/2021/March/Renewable-Capacity-Statistics-2021</t>
  </si>
  <si>
    <t>https://www.mdpi.com/2071-1050/12/4/1468/pdf#:~:text=In%20this%20sense%2C%20Algeria%20is,27%25%20of%20total%20electricity%20generation.; https://www.irena.org/publications/2021/March/Renewable-Capacity-Statistics-2021</t>
  </si>
  <si>
    <t>https://windeurope.org/wp-content/uploads/files/about-wind/statistics/WindEurope-Annual-Statistics-2019.pdf; https://www.irena.org/publications/2021/March/Renewable-Capacity-Statistics-2021</t>
  </si>
  <si>
    <t>2.24 GW by 2020</t>
  </si>
  <si>
    <t>Bio-power generation</t>
  </si>
  <si>
    <t>Geothermal power generation</t>
  </si>
  <si>
    <t>Hydropower generation</t>
  </si>
  <si>
    <t>Wind power (onshore) generation</t>
  </si>
  <si>
    <t>Wind power (offshore) generation</t>
  </si>
  <si>
    <t>Bio-power generation from solid biomass</t>
  </si>
  <si>
    <t>Bio-power generation from biogas</t>
  </si>
  <si>
    <t>Hydropower (small-scale) generation</t>
  </si>
  <si>
    <t>Russian Federation(5)</t>
  </si>
  <si>
    <t>Nigeria(4)</t>
  </si>
  <si>
    <t>Kosovo(3)</t>
  </si>
  <si>
    <t>Pumped storage(2)</t>
  </si>
  <si>
    <t>Thailand(6)</t>
  </si>
  <si>
    <t>Bio-power from organic MSW</t>
  </si>
  <si>
    <t>Iowa(7)</t>
  </si>
  <si>
    <t>105 MW generating capacity for IOUs</t>
  </si>
  <si>
    <t>https://solaredition.com/vietnam-plans-to-add-13-5-gw-solar-capacity-through-tenders-over-the-coming-decade/; https://tellimer.com/article/vietnam-energy-as-demand-soars-solar-can-shin, https://in.reuters.com/article/us-vietnam-energy-renewables-factbox/factbox-vietnam-targets-jump-in-solar-wind-power-capacity-idINKBN2690T1</t>
  </si>
  <si>
    <t>2020 Biofuel Blending Target</t>
  </si>
  <si>
    <t>Revised/Later Biofuel Blending Target</t>
  </si>
  <si>
    <t>Advanced Biofuel Mandate (2020)</t>
  </si>
  <si>
    <t>2020 Advanced Biofuel Target Achieved (Y/N)</t>
  </si>
  <si>
    <t>Advanced Biofuel Target</t>
  </si>
  <si>
    <t>Other Renewable Transport Mandates/Targets</t>
  </si>
  <si>
    <t>ICE phase-out/EV Target</t>
  </si>
  <si>
    <t>EV Policies</t>
  </si>
  <si>
    <t>8.9% (2019)</t>
  </si>
  <si>
    <t>SHARES 2019 https://ec.europa.eu/eurostat/web/energy/data/shares</t>
  </si>
  <si>
    <t>10% of EU-wide transport final energy demand by 2020 (7% cap on the contribution from conventional food and feed-based biofuels)</t>
  </si>
  <si>
    <t>https://eur-lex.europa.eu/eli/dir/2009/28/oj</t>
  </si>
  <si>
    <t>14% minimum share of renewable fuels for transport energy by 2030</t>
  </si>
  <si>
    <t>0.2% advanced biofuels by 2022, 1% by 2025; and 3.5% by 2030</t>
  </si>
  <si>
    <t>15% and 35% zero- and low-emissions vehicle shares; 13 million zero- and low-emission vehicles by 2025.</t>
  </si>
  <si>
    <t>90% of new car sales to be zero-emission by 2030</t>
  </si>
  <si>
    <t>https://www.businessinsider.com.au/act-electric-vehicle-interest-free-loans-free-registration-2020-11;
https://greens.org.au/act/EV#:~:text=1.-,Adopting%20a%20target%20for%2090%25%20of%20new%20car%20sales%20to,%2C%20and%20100%25%20by%202035.</t>
  </si>
  <si>
    <t>ACT residents will now be able to borrow up to $15,000 to buy an electric car, expanding an existing zero-interest loan scheme for rooftop solar installations.
All EVs will now get free vehicle registration for two years, as well as further financial incentives that have yet to be announced.</t>
  </si>
  <si>
    <t>https://www.businessinsider.com.au/act-electric-vehicle-interest-free-loans-free-registration-2020-11</t>
  </si>
  <si>
    <t>https://assets.cdn.thewebconsole.com/S3WEB8203/images/Aussies-shun-biofuels-despite-world-trends-and-Australia-s-global-position-as-major-biodiesel-feedstock-supplier-mon-9-nov-2020.pdf?m=c5db07d91dbed7065228c49f9099f5a0</t>
  </si>
  <si>
    <t>6% ethanol blend target 2020
2% biodiesel target 2020</t>
  </si>
  <si>
    <t>At least 10 per cent of the fleet to be either hybrid models, or all-electric models by 2020/21.
30 per cent procurement target for hybrid and electric vehicles by 2023, with at least 10 per cent of the government’s fleet to be all-electric vehicles.</t>
  </si>
  <si>
    <t>https://thedriven.io/2020/06/02/nsw-government-triples-ev-fleet-pledge-to-ease-regulations-for-charging-infrastructure/</t>
  </si>
  <si>
    <t>4% ethanol target 2020
0.5% diesel target 2020</t>
  </si>
  <si>
    <t>https://assets.cdn.thewebconsole.com/S3WEB8203/images/Aussies-shun-biofuels-despite-world-trends-and-Australia-s-global-position-as-major-biodiesel-feedstock-supplier-mon-9-nov-2020.pdf?m=c5db07d91dbed7065228c49f9099f5a1</t>
  </si>
  <si>
    <t>at least 25 per cent electric vehicles across eligible vehicles in the state fleet of passenger and small commercial vehicles (but not including police department)</t>
  </si>
  <si>
    <t>https://thedriven.io/2020/11/30/western-australia-to-build-australias-longest-electric-vehicle-charging-route/</t>
  </si>
  <si>
    <t>9.8% (2019)</t>
  </si>
  <si>
    <t>11.5% by 2020</t>
  </si>
  <si>
    <t>https://www.epure.org/about-ethanol/fuel-market/overview-of-biofuels-obligations-in-the-eu/</t>
  </si>
  <si>
    <t>8.75% by 2020</t>
  </si>
  <si>
    <t>https://publications.jrc.ec.europa.eu/repository/bitstream/JRC118309/jrc118309_1.pdf</t>
  </si>
  <si>
    <t>11.5% of transport energy demand met by renewable energy sources.</t>
  </si>
  <si>
    <t>Shift in passenger traffic from road to rail of up to
around 20% by 2030; 15% improvement in the
efficiency of vehicles due to more efficient running.</t>
  </si>
  <si>
    <t>https://www4.unfccc.int/sites/ndcstaging/PublishedDocuments/Bangladesh%20First/INDC_2015_of_Bangladesh.pdf</t>
  </si>
  <si>
    <t>6.8% (2019)</t>
  </si>
  <si>
    <t>9.9% biodiesel and bioethanol (% of energy) by 2020;</t>
  </si>
  <si>
    <t>https://apps.fas.usda.gov/newgainapi/api/Report/DownloadReportByFileName?fileName=Biofuel%20Mandates%20in%20the%20EU%20by%20Member%20State%20in%202020_Berlin_European%20Union_05-26-2020</t>
  </si>
  <si>
    <t>9.55% biodiesel and bioethanol (% of energy) by 2021</t>
  </si>
  <si>
    <t>10.14% by 2020</t>
  </si>
  <si>
    <t>https://www.fuelsandlubes.com/brazil-boosts-biodiesel-blend-diesel-fuel-12/</t>
  </si>
  <si>
    <t>15% biodiesel by end of 2023, and 30% by 2030; 10% biokerosene in aviation fuel by 2030
Annual 1% increases in the volume of biodiesel blended with diesel.</t>
  </si>
  <si>
    <t>https://informaconnect.com/what-to-expect-from-brazils-renovabio-programme/,
https://www.spglobal.com/platts/en/market-insights/latest-news/oil/081420-brazils-anp-temporarily-reduces-biodiesel-blend-to-10-amid-supply-concerns</t>
  </si>
  <si>
    <t>60% share of EVs in total annual vehicles sales by 2035</t>
  </si>
  <si>
    <t>https://borneobulletin.com.bn/2020/07/brunei-targets-60pc-electric-vehicle-sales-2/</t>
  </si>
  <si>
    <t>14.2% by 2030</t>
  </si>
  <si>
    <t>10% bioethanol (by volume) by 2020</t>
  </si>
  <si>
    <t>100% of public administration fleet to be electric, 70% of PLDV sales to be EV by 2030. 35% of PLDV sales to be EV by 2025; 100% of PLDV sales to be EV by 2035</t>
  </si>
  <si>
    <t>3.5% (2019)</t>
  </si>
  <si>
    <t>https://www.climate-transparency.org/wp-content/uploads/2020/11/Canada-CT-2020.pdf#page=10</t>
  </si>
  <si>
    <t>10 per cent of all light-duty cars be electric by 2025, 30 per cent by 2030 and 100 per cent by 2040.</t>
  </si>
  <si>
    <t>https://nationalpost.com/pmn/news-pmn/canada-news-pmn/canada-not-on-track-to-hit-its-first-electric-car-target-in-2025</t>
  </si>
  <si>
    <t>purchase incentive of up to $5,000 and full tax write-offs for zero-emission vehicle business use</t>
  </si>
  <si>
    <t>https://www.canada.ca/en/natural-resources-canada/news/2020/02/canada-invests-in-ontarios-electric-vehicle-network.html</t>
  </si>
  <si>
    <t>2,500 electric vehicles on roads by 2020</t>
  </si>
  <si>
    <t>https://www.cbc.ca/news/canada/new-brunswick/new-brunswick-electric-vehicle-target-missed-1.5453292</t>
  </si>
  <si>
    <t>10% share of zero emissions vehicles in light-duty vehicle sales by 2025, 30% by 2030 and 100% by 2040</t>
  </si>
  <si>
    <t>https://www2.gov.bc.ca/gov/content/industry/electricity-alternative-energy/transportation-energies/clean-transportation-policies-programs/zero-emission-vehicles-act</t>
  </si>
  <si>
    <t>http://biodieselmagazine.com/articles/2517203/manitoba-seek-comments-on-proposed-increase-to-biofuel-mandates</t>
  </si>
  <si>
    <t>https://www.einnews.com/pr_news/531626252/ontario-finalizes-higher-renewable-content-rules-in-gasoline-over-2025-2030-with-new-regulation</t>
  </si>
  <si>
    <t>10% ethanol in gasoline by 2020</t>
  </si>
  <si>
    <t>https://www.naviusresearch.com/wp-content/uploads/2019/05/Biofuels-in-Canada-2019-2019-04-25-final.pdf;
https://www.einnews.com/pr_news/531626252/ontario-finalizes-higher-renewable-content-rules-in-gasoline-over-2025-2030-with-new-regulation</t>
  </si>
  <si>
    <t>Y (ethanol)</t>
  </si>
  <si>
    <t>11% ethanol in gasoline by 2025 13% ethanol in gasoline by 2028 15% ethanol in gasoline by 2030</t>
  </si>
  <si>
    <t>10% ethanol and 2% biodiesel by 2021; 15% ethanol and 4% biodiesel by 2025</t>
  </si>
  <si>
    <t>https://biofuels-news.com/news/government-proposes-increased-use-of-renewable-fuels-in-quebec-canada/</t>
  </si>
  <si>
    <t>Ban on gasoline-powered vehicles by 2035</t>
  </si>
  <si>
    <t>https://www.reuters.com/article/us-autos-canada-emissions-idUSKBN27W289</t>
  </si>
  <si>
    <t>4,800 electric vehicles on the road by 2030</t>
  </si>
  <si>
    <t>https://thenarwhal.ca/yukon-electric-vehicles-climate-change/</t>
  </si>
  <si>
    <t>40% EVs in PLDVs by 2050</t>
  </si>
  <si>
    <t>http://www.ethanolproducer.com/articles/17618/report-china-may-lower-e10-mandate-to-e5</t>
  </si>
  <si>
    <t>10% ethanol blend by 2020</t>
  </si>
  <si>
    <t>https://www.spglobal.com/platts/en/market-insights/latest-news/agriculture/093020-interview-china-to-keep-ethanol-program-steady-national-blend-rate-seen-at-4-us-grains-council#:~:text=In%20September%202017%2C%20China%20announced,plan%20without%20citing%20any%20reasons.</t>
  </si>
  <si>
    <t>2 million EVs by 2020; 
20% EVs by 2025</t>
  </si>
  <si>
    <t>https://www.wsj.com/articles/electric-car-sales-shrink-in-china-but-remain-a-government-priority-11590514874;
https://www.scmp.com/business/china-business/article/3108275/china-keeps-20-cent-sales-target-home-grown-electric-cars</t>
  </si>
  <si>
    <t>China’s plan for new energy vehicles (NEV) in the next 15 years aims to promote the transition from a state-led to a market-led industry.</t>
  </si>
  <si>
    <t>https://technode.com/2020/11/25/chinas-new-nev-plan-targets-battery-electrics-quality-brands/</t>
  </si>
  <si>
    <t>ICE ban by 2030</t>
  </si>
  <si>
    <t>https://phys.org/news/2019-03-china-hainan-province-fossil-fuel.html</t>
  </si>
  <si>
    <t>ICE ban by 2040</t>
  </si>
  <si>
    <t>10% of vehicle sales to be ZEV by 2025; 600,000 Evs and 100% of government fleet to be EVs by 2030</t>
  </si>
  <si>
    <t>ICE ban by 2050; 37 000 EVs stock in PLDVs by 2023
25% of vehicles (stock) and 70% of taxis to be ZEVs by 2035
100% LDV sales and 60% LDV stock to be ZEVs by 2050</t>
  </si>
  <si>
    <t>5.9% (2019)</t>
  </si>
  <si>
    <t>13.2% by 2030</t>
  </si>
  <si>
    <t>https://mingor.gov.hr/UserDocsImages/UPRAVA%20ZA%20ENERGETIKU/Strategije,%20planovi%20i%20programi/hr%20necp/Integrated%20Nacional%20Energy%20and%20Climate%20Plan%20for%20the%20Republic%20of_Croatia.pdf</t>
  </si>
  <si>
    <t>8.81% share of biofuels in transport by 2020</t>
  </si>
  <si>
    <t>https://mzoe.gov.hr/UserDocsImages/UPRAVA%20ZA%20ENERGETIKU/Strategije,%20planovi%20i%20programi/National_Action_Plan%20for%20Renewable%20Energy%20Sources%20to%202020.pdf</t>
  </si>
  <si>
    <t>3.3% (2019)</t>
  </si>
  <si>
    <t>ICE ban by 2030; 1 million electrified vehicles stock in PLDVs by 2030</t>
  </si>
  <si>
    <t>5.1% (2019)</t>
  </si>
  <si>
    <t>https://www.epure.org/about-ethanol/fuel-market/overview-of-biofuels-obligations-in-the-eu/
https://publications.jrc.ec.europa.eu/repository/bitstream/JRC118309/jrc118309_1.pdf</t>
  </si>
  <si>
    <t>10% biofuels by 2020</t>
  </si>
  <si>
    <t>http://www.res-legal.eu/search-by-country/estonia/summary/c/estonia/s/res-t/sum/124/lpid/123/</t>
  </si>
  <si>
    <t>21.3% (2019)</t>
  </si>
  <si>
    <t>30% by 2030 (in road transport)</t>
  </si>
  <si>
    <t>18% [15%]</t>
  </si>
  <si>
    <t>30% biofuel in aviation by 2030</t>
  </si>
  <si>
    <t>https://aviationbenefits.org/newswire/2019/06/finland-to-join-nordic-forefront-in-reducing-emissions-in-aviation/</t>
  </si>
  <si>
    <t>10% advanced biofuels by 2030.</t>
  </si>
  <si>
    <t>250 000 EV stock in PLDVs by 2030</t>
  </si>
  <si>
    <t>9.2% (2019)</t>
  </si>
  <si>
    <t>https://www.enerdata.net/publications/daily-energy-news/renewables-reached-172-final-energy-consumption-france-2019.html</t>
  </si>
  <si>
    <t>https://ec.europa.eu/energy/sites/ener/files/documents/staff_working_document_assessment_necp_france.pdf</t>
  </si>
  <si>
    <t>8.6% [7.5%]</t>
  </si>
  <si>
    <t>8.2% biofuels in motor fuel by 2020</t>
  </si>
  <si>
    <t>https://renewablesnow.com/news/france-raises-biofuel-blending-mandate-for-2019-2020-639060/</t>
  </si>
  <si>
    <t>15% biofuels in motor fuel by 2030</t>
  </si>
  <si>
    <t>2.3% diesel fuel and 3.4% gasoline fuel from advanced biofuels by 2023</t>
  </si>
  <si>
    <t>ICE ban by 2040;
PLDV: target of 500,000 PHEVs and 660,000 BEVs (including FCEVs)
LCV: target of 170,000 BEVs (including FCEVs). by 2023
PLDV: target of 1.8 million PHEVs and 3 million BEVs (including FCEVs)
LCV: target of 500,000 BEVs (including FCEVs). by 2028
Multiply by five the sales of BEVs compared to 2017. Fleet of 1 million BEVs by 2022; 
1 million EVs produced annually in France by 2025</t>
  </si>
  <si>
    <t>https://europe.autonews.com/automakers/frances-new-13000-ev-incentive-most-generous-europe</t>
  </si>
  <si>
    <t>Buyers could be eligible to receive up to 12,000 euros for buying an electric vehicle</t>
  </si>
  <si>
    <t>7.7% (2019)</t>
  </si>
  <si>
    <t>[10% by 2020] 13% by 2020</t>
  </si>
  <si>
    <t>[2.8%]</t>
  </si>
  <si>
    <t>[6.25%]</t>
  </si>
  <si>
    <t>Minimum share of 0.05% advanced biofuels on the market from 2020 onwards for companies that supplied more than 20 PJ of fuel in the previous year.</t>
  </si>
  <si>
    <t>0.5% by 2025.</t>
  </si>
  <si>
    <t>1 million EVs by 2022; 7 to 10 million EVs (BEV and FCEV) by 2030
10 million EVs and 1 million charging stations by 2030</t>
  </si>
  <si>
    <t>https://www.spglobal.com/platts/en/market-insights/latest-news/electric-power/110419-a-million-german-ev-charge-points-needed-by-2030-merkel#:~:text=Some%2010%20million%20EVs%20are,year%2Don%2Dyear%20gains.</t>
  </si>
  <si>
    <t>a wide range of grants, tax incentives, and other benefits when purchasing an EV or charger</t>
  </si>
  <si>
    <t>https://wallbox.com/en_catalog/ev-incentives-in-germany</t>
  </si>
  <si>
    <t>4% (2019)</t>
  </si>
  <si>
    <t>at least 14% by 2030</t>
  </si>
  <si>
    <t>https://ec.europa.eu/energy/sites/ener/files/el_final_necp_main_en.pdf</t>
  </si>
  <si>
    <t>subsidies for the purchase of electric cars and light commercial vehicles, tax breaks and expansion of the charging infrastructure.</t>
  </si>
  <si>
    <t>https://www.reuters.com/article/us-climatechange-greece-autos-idUSKBN23C1P6; https://autovistagroup.com/news-and-insights/greece-announces-national-electricity-transfer-plan-promote-electromobility</t>
  </si>
  <si>
    <t>6.6% (2020)</t>
  </si>
  <si>
    <t>6.1% (For RON 95 petrol) [4.9%]</t>
  </si>
  <si>
    <t>GEVO 2020: Government of Iceland (2018)</t>
  </si>
  <si>
    <t>http://petroleum.nic.in/sites/default/files/biofuelpolicy2018_1.pdf</t>
  </si>
  <si>
    <t>20% blending of ethanol in petrol and 5% blending of biodiesel in diesel by 2030</t>
  </si>
  <si>
    <t>Indian Railways to install 3 GW of solar capacity by 2022-23 and aims to develop 5 GW of solar capacity by 2025.</t>
  </si>
  <si>
    <t>https://www.enerdata.net/publications/daily-energy-news/indian-railways-intends-install-3-gw-solar-capacity-2022-23.html</t>
  </si>
  <si>
    <t>70 per cent of all commercial cars, 30 per cent of private cars, 40 per cent of buses, and 80 per cent of two-wheeler (2W) and three-wheeler (3W) sales in 2030 would be electric</t>
  </si>
  <si>
    <t>https://www.hindustantimes.com/business-news/rs-12-5-lakh-crore-investment-needed-to-realise-india-s-2030-electric-vehicles-targets-says-study/story-BlFKwnxQFI7QCOcpyLoPdK.html#:~:text=Citing%20NITI%20Aayog's%20target%2C%20the,in%202030%20would%20be%20electric%E2%80%9D.</t>
  </si>
  <si>
    <t>25 per cent electrification of new vehicle fleet by 2024</t>
  </si>
  <si>
    <t>https://www.business-standard.com/article/economy-policy/delhi-govt-s-ev-target-for-2024-25-of-new-vehicles-to-be-electric-119071901512_1.html</t>
  </si>
  <si>
    <t>Financial incentives of up to Rs 30,000 for 2-wheelers, autos, e-rickshaws, up to Rs 1.5 lakh for cars under electric vehicle policy. 200 charging stations to be set up in one year. Registration fee and road tax waivers.</t>
  </si>
  <si>
    <t>https://zeenews.india.com/delhi/delhi-rolls-out-electric-vehicle-policy-to-boost-economy-create-jobs-targets-5-lakh-ev-registrations-in-5-years-2301236.html</t>
  </si>
  <si>
    <t>Karnataka</t>
  </si>
  <si>
    <t>100% electric mobility by 2030 in certain vehicle segments</t>
  </si>
  <si>
    <t>https://economictimes.indiatimes.com/news/economy/infrastructure/20-subsidy-for-charging-infrastructure-likely-in-karnataka/articleshow/78545486.cms?utm_source=contentofinterest&amp;utm_medium=text&amp;utm_campaign=cppst</t>
  </si>
  <si>
    <t>Waiver of stamp duty and registration charges for the manufacture and sale of electric vehicles.</t>
  </si>
  <si>
    <t>https://www.deccanherald.com/state/top-karnataka-stories/karnataka-govt-to-waive-registration-fee-stamp-duty-for-electric-vehicles-853729.html</t>
  </si>
  <si>
    <t>Tamil Nadu</t>
  </si>
  <si>
    <t>100 percent exemption of motor vehicle tax for battery operated vehicles for a two-year period.</t>
  </si>
  <si>
    <t>https://www.autocarindia.com/car-news/tamil-nadu-grants-two-year-road-tax-exemption-to-electric-vehicles-419092</t>
  </si>
  <si>
    <t>https://www.argusmedia.com/en/news/2121226-indonesia-pushes-ahead-with-biodiesel-programme; https://www.reuters.com/article/us-indonesia-biodiesel/indonesia-launches-b30-biodiesel-to-cut-costs-boost-palm-oil-idUSKBN1YR0D2</t>
  </si>
  <si>
    <t>https://grains.org/buying-selling/ethanol-2/ethanol-market-profiles/indonesia/#:~:text=Indonesia%20has%20a%205%25%20ethanol,a%2020%25%20target%20by%202025.&amp;text=There%20are%20also%2014%20ethanol,targeted%20for%20the%20biodiesel%20sector.</t>
  </si>
  <si>
    <t>Increase the portion of diesel blended with crude palm oil (CPO) from the current 20% (B20) to 
- 30% (B30) starting January 2020 and
- 50% (B50) by the end of 2020.</t>
  </si>
  <si>
    <t>https://www.argusmedia.com/en/news/2121226-indonesia-pushes-ahead-with-biodiesel-programme</t>
  </si>
  <si>
    <t>30% biodiesel beginning in 2025; 5% biofuel in aviation fuel by 2025 
20% ethanol beginning in 2025</t>
  </si>
  <si>
    <t>https://chainreactionresearch.com/report/palm-oil-biofuels-market-may-see-shake-up-in-2020-heightening-leakage-risks/; https://www.icao.int/Meetings/altfuels17/Documents/4%20-Indonesia%20Initiative_Ministries.pdf
https://apps.fas.usda.gov/newgainapi/api/report/downloadreportbyfilename?filename=Biofuels%20Annual_Jakarta_Indonesia_8-9-2019.pdf</t>
  </si>
  <si>
    <t>Expanded B20 blending mandate from the road transport sector to cover fuel use for railroads and power plants</t>
  </si>
  <si>
    <t>aiming for 100 percent green diesel production by 2022 or 2023, including aviation fuel products</t>
  </si>
  <si>
    <t>https://jakartaglobe.id/business/indonesia-seeks-to-expand-green-fuel-production-to-100-by-2022</t>
  </si>
  <si>
    <t>2 200 EVs in PLDVs by 2025;
20% of vehicle production to comprise electric and hybrid vehicles by 2025;
25% by 2030</t>
  </si>
  <si>
    <t>https://www.just-auto.com/analysis/indonesia-struggles-to-keep-ev-strategy-on-track_id197944.aspx</t>
  </si>
  <si>
    <t>12.36% (by volume)</t>
  </si>
  <si>
    <t>11% biofuel mandate beginning in 2020</t>
  </si>
  <si>
    <t>https://www.biofuelsdigest.com/bdigest/2018/12/24/ireland-biofuel-mandate-heads-to-10-on-january-1-and-11-in-2020/</t>
  </si>
  <si>
    <t>10% biofuel in petrol and 12% in diesel by 2030</t>
  </si>
  <si>
    <t>https://renewablesnow.com/news/ireland-commits-to-70-renewables-with-new-action-plan-658394/</t>
  </si>
  <si>
    <t>500 000 EVs in passenger LDVs by 2030
936,000 EVs (including battery EVs and plug-in hybrid EVs) on roads by 2030;
Proposed ICE ban by 2030</t>
  </si>
  <si>
    <t>https://www.gov.ie/en/policy-information/e1539-transport-energy/</t>
  </si>
  <si>
    <t>6.7% cap on conventional biofuels by 2022</t>
  </si>
  <si>
    <t>100% EV or CNG (sales) by 2030
177 000 EV stock in PLDVs by 2025
1.4 million EV stock in PLDVs by 2030</t>
  </si>
  <si>
    <t>10.1% (2,899 ktoe) by 2020</t>
  </si>
  <si>
    <t>10% [7%]</t>
  </si>
  <si>
    <t>1.85% by 2022</t>
  </si>
  <si>
    <t>6 million “electrically powered vehicles” in (including 1.6 million BEV). by 2030</t>
  </si>
  <si>
    <t>20-30% BEV and PHEV sales in PLDVs (in addition to 30-40% HEVs and 3% FCEVs) by 2030</t>
  </si>
  <si>
    <t>In November 2019 the tax on EV reduced to : 
- from 25% to 10% on EV of 250 Kilowatts and below
- from 25% to 15% on EV of 251 Kilowatts and above
- cancelled the wright tax and replaced it with 4% on the tax value</t>
  </si>
  <si>
    <t>http://www.xinhuanet.com/english/2019-11/19/c_138564887.htm#:~:text=%22The%20government%20decided%20to%20cut,during%20a%20meeting%20in%20Amman.</t>
  </si>
  <si>
    <t>430 000 BEVs and 67 000 FCEVs on the road by 2022
80,000 FCEV taxis by 2040</t>
  </si>
  <si>
    <t>0.2% by 2022, 1% by 2025, 3.5% by 2030</t>
  </si>
  <si>
    <t>5% palm oil blends in transport fuel by 2030</t>
  </si>
  <si>
    <t>https://publications.jrc.ec.europa.eu/repository/bitstream/JRC118309/jrc118309_1.pdf;
https://www.epure.org/about-ethanol/fuel-market/overview-of-biofuels-obligations-in-the-eu/</t>
  </si>
  <si>
    <t>25.9% by 2030</t>
  </si>
  <si>
    <t>https://www.spglobal.com/platts/en/market-insights/latest-news/agriculture/041620-malaysia-seeks-to-delay-b20-biodiesel-implementation-citing-covid-19-difficulties</t>
  </si>
  <si>
    <t>20% from 2020</t>
  </si>
  <si>
    <t>100 000 passenger LDV EV stock by 2030</t>
  </si>
  <si>
    <t>10.7% by 2020</t>
  </si>
  <si>
    <t>https://www.epure.org/wp-content/uploads/2021/01/201104-DEF-REP-Overview-of-biofuels-policies-and-markets-across-the-EU-Nov.-2020.pdf</t>
  </si>
  <si>
    <t>https://uk.reuters.com/article/us-mexico-ethanol/mexicos-supreme-court-rules-against-hiking-ethanol-fuel-content-idUSKBN1ZF05M</t>
  </si>
  <si>
    <t>5%, 50% ZEV sales by 2030, 2040</t>
  </si>
  <si>
    <t>0.27% (2018)</t>
  </si>
  <si>
    <t>0.9% (2019)</t>
  </si>
  <si>
    <t>10.2% by 2020</t>
  </si>
  <si>
    <t>20% ethanol mandate from 2021</t>
  </si>
  <si>
    <t>Increase the share of EVs to 20% from 2010 (from NDC) by 2020</t>
  </si>
  <si>
    <t>https://www.eea.europa.eu/data-and-maps/indicators/use-of-cleaner-and-alternative-fuels-2/assessment</t>
  </si>
  <si>
    <t>17.5% [8.5%]</t>
  </si>
  <si>
    <t>16.4% biofuels from 2020</t>
  </si>
  <si>
    <t>100% sales of “hydrogen and electric cars” by 2030; 
15,000 FCEV, 50% of taxis to be ZEV by 2025
300,000 FCEV by 2030</t>
  </si>
  <si>
    <t>64,000 electric vehicles on the road by the end of 2021</t>
  </si>
  <si>
    <t>https://www.transport.govt.nz/area-of-interest/environment-and-climate-change/electric-vehicles-programme/#:~:text=On%205%20May%202016%2C%20the,by%20the%20end%20of%202021.</t>
  </si>
  <si>
    <t>27.6% (2019)</t>
  </si>
  <si>
    <t>20% ethanol mandate by 2020</t>
  </si>
  <si>
    <t>http://www.biodieselmagazine.com/articles/2516476/norway-to-implement-biofuel-mandate-for-aviation-fuel-in-2020</t>
  </si>
  <si>
    <t>http://www.biodieselmagazine.com/articles/2516476/norway-to-implement-biofuel-mandate-for-aviation-fuel-in-2020;
https://www.globenewswire.com/news-release/2020/09/21/2096569/0/en/Sweden-and-Norway-Target-Increased-Use-of-Sustainable-Aviation-Fuel.html</t>
  </si>
  <si>
    <t>30% share of biofuels in aviation by 2030</t>
  </si>
  <si>
    <t>Ban on new fossil fuel vehicle sales by 2025; 100% EV sales in PLDVs and LCVs by 2025</t>
  </si>
  <si>
    <t>https://www.fleeteurope.com/en/safety//article/norway-ban-new-fossil-fuel-cars-2025?a=FJA05&amp;t%5B0%5D=Tesla&amp;t%5B1%5D=CO2&amp;t%5B2%5D=Fuel&amp;curl=1</t>
  </si>
  <si>
    <t>VAT exemption of 25% offsets the additional cost of a new EV. 
EV owners cannot be charged more than 50% of the price charged for ICE vehicles to access public ferries, toll roads and parking facilities.</t>
  </si>
  <si>
    <t>https://www.msxi.com/fr/norway-leading-the-way-with-zeroemission-transportation/</t>
  </si>
  <si>
    <t>30% of all the passenger vehicle and heavy-duty truck sales and 50% of new sales of two- and three-wheelers and buses should be electric by 2030;
90% EVs by 2040.</t>
  </si>
  <si>
    <t>https://www.automotiveworld.com/news-releases/pakistans-national-electric-vehicle-policy-charging-towards-the-future/</t>
  </si>
  <si>
    <t>The New Electric Vehicle Policy incorporates new foreign direct investment incentives to stimulate investment in EVs.Manufacturers, assemblers, and suppliers in the EV and related infrastructure industries will benefit from lower taxes – 1% GST for EVs as opposed to 17% for regular vehicles. The import duty for charging equipment is also being slashed to 1%.</t>
  </si>
  <si>
    <t>30% of new vehicle purchases for public fleets to be flex-fuel (no date)</t>
  </si>
  <si>
    <t>Biodiesel blending of 4% in 2021 and 5% in 2022, up from 3% in 2020</t>
  </si>
  <si>
    <t>https://www.presidencia.gov.py/archivos/documentos/DECRETO3500_0m7n1d1y.PDF</t>
  </si>
  <si>
    <t>6.1% (2019)</t>
  </si>
  <si>
    <t>8.7% [7.5%]</t>
  </si>
  <si>
    <t>8.5% by 2020</t>
  </si>
  <si>
    <t>8.7% by 2021; 8.8% by 2022; 8.9% by 2023; 9.1% by 2024</t>
  </si>
  <si>
    <t>1 million EVs in PLDVs by 2025</t>
  </si>
  <si>
    <t>9.1% (2019)</t>
  </si>
  <si>
    <t>13% by 2025; 20% by 2030</t>
  </si>
  <si>
    <t>11% (by volume) [9%]</t>
  </si>
  <si>
    <t>30% of demand satisfaction by 2030 and 100% by 2050</t>
  </si>
  <si>
    <t>https://portugalms.com/en/jose-mendes-portugal-is-the-fourth-european-country-with-the-highest-number-of-electric-vehicles-sold/</t>
  </si>
  <si>
    <t>introduction of electric vehicles and strengthening charging infrastructures through financial support for the acquisition of electric vehicles, tax exemptions and free/discounted parking.</t>
  </si>
  <si>
    <t>https://blog.wallbox.com/en/portugal-ev-incentives/#:~:text=The%20Portuguese%20government%20is%20developing,major%20roads%20and%20within%20cities.</t>
  </si>
  <si>
    <t>1.1% (2019)</t>
  </si>
  <si>
    <t>https://www.reuters.com/article/us-singapore-economy-budget-autos-idUSKBN20C15D</t>
  </si>
  <si>
    <t>8% [5.8%]</t>
  </si>
  <si>
    <t>8% by 2021; 8.2% by 2022-2024 and 2025-2030</t>
  </si>
  <si>
    <t>Future targets are set for 2020-2024 (0.5%) and 2025-2030 (0.75%)</t>
  </si>
  <si>
    <t>8% (2019)</t>
  </si>
  <si>
    <t>10.5% by 2020</t>
  </si>
  <si>
    <t>100% of heavy duty trucks to run on biodiesel by 2030</t>
  </si>
  <si>
    <t>100% EV sales in PLDVs by 2030; 17% EV stock in PLDV by 2030</t>
  </si>
  <si>
    <t>http://www.scienceinafrica.com/biotechnology/energy/biofuel-south-africa-gearing-biobased-economy</t>
  </si>
  <si>
    <t>20% HEVs by 2030</t>
  </si>
  <si>
    <t>7.6% (2019)</t>
  </si>
  <si>
    <t>13.6% by 2020 [10% by 2020]</t>
  </si>
  <si>
    <t>9.5% [6%]</t>
  </si>
  <si>
    <t>https://publications.jrc.ec.europa.eu/repository/bitstream/JRC118309/jrc118309_1.pdf
https://www.epure.org/about-ethanol/fuel-market/overview-of-biofuels-obligations-in-the-eu/</t>
  </si>
  <si>
    <t>100% ZEVs sales in PLDVs by 2040; Proposed ICE ban by 2040; 5 million EVs in LDVs, buses and two/ three-wheelers. by 2040</t>
  </si>
  <si>
    <t>ICE ban by 2035</t>
  </si>
  <si>
    <t>Sri lanka</t>
  </si>
  <si>
    <t>20% from biofuels by 2020</t>
  </si>
  <si>
    <t>100% EV stock by 2040; 
Replace all state-owned vehicles with BEVs or HEVs by 2025</t>
  </si>
  <si>
    <t>https://www.parliament.lk/files/pdf/budget/2018/budget-speech-2018.pdf</t>
  </si>
  <si>
    <t>29.4% (2019)</t>
  </si>
  <si>
    <t>13.8% by 2020</t>
  </si>
  <si>
    <t>Greenhouse gas reduction mandate for aviation fuel sold in Sweden in 2021. The reduction level will be 0.8% in 2021, and gradually increase to 27% in 2030.</t>
  </si>
  <si>
    <t>https://www.biofuelsdigest.com/bdigest/2020/09/20/sweden-becomes-a-frontrunner-in-sustainable-aviation-with-new-government-mandate/</t>
  </si>
  <si>
    <t>9 million litres per day ethanol consumption by 2022; 6 million litres per day biodiesel consumption by 2022; 25 million litres per day advanced biofuels production by 2022</t>
  </si>
  <si>
    <t>https://www.sciencedirect.com/science/article/abs/pii/S0306261912005612</t>
  </si>
  <si>
    <t>4.1 billion litres of ethanol and 5.1 billion litres of biodiesel by 2036</t>
  </si>
  <si>
    <t>Advanced biofuel production at 25 million litres per day by 2022</t>
  </si>
  <si>
    <t>to produce 250,000 electrified vehicles, 3,000 electric public buses, and 53,000 electric motorcycles by 2025;
1.2 million EVs by 2036</t>
  </si>
  <si>
    <t>https://ihsmarkit.com/research-analysis/thai-government-announces-ev-roadmap.html</t>
  </si>
  <si>
    <t>Incentives for automakers, component suppliers, and other companies. For example, reduced import tariffs on machinery, raw material privileges, and corporate income-tax exemptions in return for local production of hybrid electric vehicles (HEVs), plug-in hybrid electric vehicles (PHEVs), BEVs, and components for these vehicles</t>
  </si>
  <si>
    <t>0.4% (2019)</t>
  </si>
  <si>
    <t>3.1% (2019)</t>
  </si>
  <si>
    <t>10.3% by 2020</t>
  </si>
  <si>
    <t>10.1% [7.25%]</t>
  </si>
  <si>
    <t>9.75% from 2020</t>
  </si>
  <si>
    <t>https://www.spglobal.com/platts/en/market-insights/latest-news/agriculture/091719-analysis-eu-biofuels-2020-policy-framework-headache-for-blenders;
https://apps.fas.usda.gov/newgainapi/api/Report/DownloadReportByFileName?fileName=Biofuel%20Mandates%20in%20the%20EU%20by%20Member%20State%20in%202020_Berlin_European%20Union_05-26-2020</t>
  </si>
  <si>
    <t>10.679% by 2021; 10.714% by 2022; Increasing each
year in 0.025 percent increments by volume between 2023-2031; 10.959% by 2032 
[12.4% by 2032]</t>
  </si>
  <si>
    <t>3.1% advanced biofuels by 2032</t>
  </si>
  <si>
    <t>Ban on sales of ICE vehicles by 2030; ban on hybrid vehicles by 2035</t>
  </si>
  <si>
    <t>https://www.theverge.com/2020/11/17/21572312/uk-ban-combustion-engine-vehicles-sale-electric-cars</t>
  </si>
  <si>
    <t>ICE ban by 2032</t>
  </si>
  <si>
    <t>https://biofuels-news.com/news/trump-administration-sets-30-biofuels-target-in-transport-fuels-by-2050/</t>
  </si>
  <si>
    <t>https://fas.org/sgp/crs/misc/R43325.pdf</t>
  </si>
  <si>
    <t>https://www.eia.gov/todayinenergy/detail.php?id=37712</t>
  </si>
  <si>
    <t>22% ZEV credit sales in passenger cars and light-duty trucks in ten states. by 2025;
3.3 million EVs in eight states combined by 2025</t>
  </si>
  <si>
    <t>California, Colorado, Connecticut, Maine, Maryland, Massachusetts, New Jersey, New York, Oregon, Rhode Island and Vermont</t>
  </si>
  <si>
    <t>Colorado - 940,000 EVs by 2030
California - 100% EVs by 2035
Massachusetts - ban on gas-powered vehicles by 2035</t>
  </si>
  <si>
    <t>https://energyoffice.colorado.gov/zero-emission-vehicles/colorado-ev-plan-2020;
https://ehsdailyadvisor.blr.com/2020/10/california-executive-order-mandates-only-electric-vehicles-sold-by-2035/#:~:text=California%20Executive%20Order%20Mandates%20Only%20Electric%20Vehicles%20Sold%20by%202035,-By%20Lisa%20Whitley&amp;text=On%20September%2023%2C%202020%2C%20California,be%20emissions%2Dfree%20by%202035.; 
https://www.caranddriver.com/news/a35104768/massachusetts-ban-new-gas-cars-2035/</t>
  </si>
  <si>
    <t>https://afdc.energy.gov/fuels/laws/BIOD?state=MA</t>
  </si>
  <si>
    <t>E10 one year after 1.3 billion litres produced; B5 one year after 379 million litres produced, B10 one year after 757 million litres produced, and B20 one year after 1.5 billion litres produced3</t>
  </si>
  <si>
    <t>B5 180 days after in-state feedstock and oil-seed crushing capacity can meet 3% requirement</t>
  </si>
  <si>
    <t>5% of transport petroleum energy demand by 2025</t>
  </si>
  <si>
    <t>20% ethanol blending by 2030; 2% biodiesel blending by 2030</t>
  </si>
  <si>
    <t>https://africa-energy-portal.org/news/zimbabwe-launches-renewable-energy-biofuels-policies</t>
  </si>
  <si>
    <t>Note: Text in bold indicates new/revised in 2020, brackets ‘[]’ indicate previous mandates where new mandates were enacted, and text initalics indicates mandates adopted at the state/provincial level.</t>
  </si>
  <si>
    <t>R - Residential</t>
  </si>
  <si>
    <t>I - Industrial</t>
  </si>
  <si>
    <t>C - Commercial</t>
  </si>
  <si>
    <t>P - Public facilities</t>
  </si>
  <si>
    <t>Investment subsidy/grants</t>
  </si>
  <si>
    <t>Rebates</t>
  </si>
  <si>
    <t>Tax credits</t>
  </si>
  <si>
    <t>Tax deductions and exemptions</t>
  </si>
  <si>
    <t>Loans</t>
  </si>
  <si>
    <t>Feed-in tariff</t>
  </si>
  <si>
    <t>Year enacted</t>
  </si>
  <si>
    <t>Renewable Energy Mandates</t>
  </si>
  <si>
    <t>I/C</t>
  </si>
  <si>
    <t>https://www.renewableenergyworld.com/2016/06/30/argentina-launches-innovative-renewables-program/#gref</t>
  </si>
  <si>
    <t>https://www.ey.com/Publication/vwLUAssets/Argentina_adds_new_benefits_and_extends_promotional_regime_for_utilization_of_renewable_energy_sources/$FILE/2015G_CM5955_AR%20adds%20new%20benefits%20and%20extends%20promo%20regime%20for%20utilization%20of%20renewable%20energy%20sources.pdf</t>
  </si>
  <si>
    <t>https://www.argentina.gob.ar/sites/default/files/argentina_-_renewable_energy_law_act_27191_english_version.pdf</t>
  </si>
  <si>
    <t>city level</t>
  </si>
  <si>
    <t>http://r2e2.am/en/projects/renewable-energy-projects/</t>
  </si>
  <si>
    <t>R/C</t>
  </si>
  <si>
    <t>https://www.energy.gov.au/rebates/renewable-power-incentives</t>
  </si>
  <si>
    <t>C</t>
  </si>
  <si>
    <t>I</t>
  </si>
  <si>
    <t>http://area-net.org/wp-content/uploads/2016/01/WEC_supportive_policies_solar_water_heater.pdf</t>
  </si>
  <si>
    <t>Ban on natural gas in new residential buildings in Vienna</t>
  </si>
  <si>
    <t>https://www.wien.gv.at/english/environment/energy/climate-protection-areas.html; https://www.euroheat.org/news/vienna-phasing-out-fossil-fuel-new-buildings/; https://news.yahoo.com/vienna-ban-oil-gas-heaters-80-percent-homes-150040476.html?guccounter=1&amp;guce_referrer=aHR0cHM6Ly93d3cuZ29vZ2xlLmNvbS8&amp;guce_referrer_sig=AQAAALYOH3C3Ejkd4pSzfnIO6vIK7WhPnbJxiWSFdGOnf46nvtJu7XoIK_ul60JcFR5S1hFJ_9M7ES73pDswNX6zt6fcC81rvCBALjOlj3oj1aS-ArLDlGae0MDEkablyT-zHU9ZDRxTE70EnoSH7RT90o2UE8MMSpHohL_YM6WJ4LQ-</t>
  </si>
  <si>
    <t>http://www.res-legal.eu/search-by-country/belgium/single/s/res-hc/t/promotion/aid/national-tax-regulation-mechanism-tax-deduction-on-investments-costs-for-companies/lastp/107/</t>
  </si>
  <si>
    <t>R/I/P</t>
  </si>
  <si>
    <t>http://www.res-legal.eu/search-by-country/bulgaria/single/s/res-hc/t/promotion/aid/loan-bulgarian-energy-efficiency-fund-bgeef/lastp/111/</t>
  </si>
  <si>
    <t>https://www.iea.org/policies/720-green-municipal-fund?country=Canada&amp;jurisdiction=National&amp;qs=BRAZ&amp;sector=Buildings%2CResidential%2CGeneration%2CIndustry%2CMulti-sector%2CUtilities&amp;type=Fiscal%2Ffinancial%20incentives%2CEconomic%20instruments%2CGrants%2Fsubsidy%2CMarket-based%20instruments%2CDirect%20investment and https://www.iea.org/policies/1122-sustainable-technology-development-canada?country=Canada&amp;jurisdiction=National&amp;qs=BRAZ&amp;sector=Buildings%2CResidential%2CGeneration%2CIndustry%2CMulti-sector%2CUtilities&amp;type=Fiscal%2Ffinancial%20incentives%2CEconomic%20instruments%2CGrants%2Fsubsidy%2CMarket-based%20instruments%2CDirect%20investment</t>
  </si>
  <si>
    <t>https://www.canada.ca/en/revenue-agency/services/tax/technical-information/income-tax/income-tax-folios-index/series-3-property-investments-savings-plans/series-3-property-investments-savings-plan-folio-8-resource-properties/income-tax-folio-s3-f8-c2-tax-incentives-clean-energy-equipment.html</t>
  </si>
  <si>
    <t>Low-interest loans to replace fossil fuel-based heating with efficient electric heat pumps</t>
  </si>
  <si>
    <t>https://www.iea.org/reports/renewables-2020/renewable-heat</t>
  </si>
  <si>
    <t>https://www.iea.org/policies/6554-chile-capital-grant-and-tax-support-to-solar-water-heating</t>
  </si>
  <si>
    <t>https://www.iea.org/policies/6475-china-13th-geothermal-energy-development-five-year-plan-2016-2020?country=People%27s%20Republic%20Of%20China&amp;jurisdiction=National&amp;qs=chi&amp;sector=Buildings%2CResidential%2CGeneration%2CIndustry%2CMulti-sector%2CUtilities&amp;type=Fiscal%2Ffinancial%20incentives%2CEconomic%20instruments%2CGrants%2Fsubsidy%2CMarket-based%20instruments%2CDirect%20investment</t>
  </si>
  <si>
    <t>https://www.iea.org/policies/6147-regulations-on-the-efficient-use-of-energy-and-tax-incentives?country=Costa%20Rica&amp;jurisdiction=National&amp;qs=COSTA&amp;sector=Buildings%2CResidential%2CGeneration%2CIndustry%2CMulti-sector%2CUtilities&amp;type=Fiscal%2Ffinancial%20incentives%2CEconomic%20instruments%2CGrants%2Fsubsidy%2CMarket-based%20instruments%2CDirect%20investment</t>
  </si>
  <si>
    <t>http://www.res-legal.eu/search-by-country/czech-republic/tools-list/c/czech-republic/s/res-hc/t/promotion/sum/120/lpid/119/</t>
  </si>
  <si>
    <t>R/I</t>
  </si>
  <si>
    <t>https://www.iea.org/reports/renewables-2020/renewable-heat; 
https://kefm.dk/Media/C/B/faktaark-klimaaftale%20(English%20august%2014).pdf</t>
  </si>
  <si>
    <t>http://www.res-legal.eu/search-by-country/denmark/tools-list/c/denmark/s/res-hc/t/promotion/sum/95/lpid/96/</t>
  </si>
  <si>
    <t>Since 2013, no oil or gas heating has been allowed in new buildings. Since 2016, the installation of new heating oil units has been prohibited in existing buildings in areas supplied by district heating or natural gas.</t>
  </si>
  <si>
    <t>https://www.irena.org/-/media/Files/IRENA/Agency/Publication/2018/Apr/IRENA_IEA_REN21_Policies_2018.pdf</t>
  </si>
  <si>
    <t>http://www.res-legal.eu/search-by-country/estonia/tools-list/c/estonia/s/res-hc/t/promotion/sum/124/lpid/123/</t>
  </si>
  <si>
    <t>http://www.res-legal.eu/search-by-country/finland/summary/c/finland/s/res-hc/sum/128/lpid/127/</t>
  </si>
  <si>
    <t>Grants to phase out oil-based heating in residential and municipal buildings</t>
  </si>
  <si>
    <t>R/I/C/P</t>
  </si>
  <si>
    <t>http://www.res-legal.eu/search-by-country/france/single/s/res-hc/t/promotion/aid/tax-regulation-mechanisms-ii-value-added-tax-reduction-1/lastp/131/ AND http://www.res-legal.eu/search-by-country/france/single/s/res-hc/t/promotion/aid/tax-regulation-mechanism-credit-dimpot-developpement-durable/lastp/131/</t>
  </si>
  <si>
    <t>https://www.quelleenergie.fr/magazine/fiscalite-verte/maprimerenov-une-nouvelle-aide-pour-la-renovation-energetique/ AND http://www.res-legal.eu/search-by-country/france/single/s/res-hc/t/promotion/aid/loan-eco-pret-a-taux-zero/lastp/131/</t>
  </si>
  <si>
    <t>R/C/P</t>
  </si>
  <si>
    <t>http://www.res-legal.eu/search-by-country/germany/single/s/res-hc/t/promotion/aid/loan-kfw-renewable-energy-programme-standard-1/lastp/135/</t>
  </si>
  <si>
    <t>Under the German Renewable Energy Heating Act, construction of new residential and commercial buildings are only permitted if they use energy generated from renewable sources for space and water heating.</t>
  </si>
  <si>
    <t>https://heatpumpingtechnologies.org/germany-new-regulations-likely-drive-heat-pump-market/#:~:text=Oil%20burners%20are%20completely%20banned,the%20luxury%20of%20pre%2Dplanning.</t>
  </si>
  <si>
    <t>CO2 price for heating and transport set at Eur25/mt for 2021, rising each year to Eur55/mt by 2025</t>
  </si>
  <si>
    <t>https://www.spglobal.com/platts/en/market-insights/latest-news/electric-power/052020-germany-agrees-eur25mt-start-to-co2-tax-for-transport-heating</t>
  </si>
  <si>
    <t>R/C/I</t>
  </si>
  <si>
    <t>https://www.iea.org/policies/6559-greece-auctions-awarding-feed-in-premiums?jurisdiction=National&amp;qs=BRAZ&amp;sector=Utilities%2CHeating%20and%20Cooling&amp;status=In%20Force&amp;type=Fiscal%2Ffinancial%20incentives%2CEconomic%20instruments%2CGrants%2Fsubsidy%2CMarket-based%20instruments%2CDirect%20investment%2CFeed-in%20tariffs%2Fpremiums%2CTax%20relief&amp;year=desc</t>
  </si>
  <si>
    <t>http://www.res-legal.eu/search-by-country/hungary/tools-list/c/hungary/s/res-hc/t/promotion/sum/144/lpid/143/</t>
  </si>
  <si>
    <t>R/C/P/I</t>
  </si>
  <si>
    <t>http://www.res-legal.eu/search-by-country/ireland/single/s/res-hc/t/promotion/aid/tax-regulation-mechanism-accelerated-capital-allowance-scheme/lastp/147/</t>
  </si>
  <si>
    <t>I/C/P</t>
  </si>
  <si>
    <t>https://www.iea.org/policies/6536-ireland-heat-ongoing-operational-support-the-tariff?jurisdiction=National&amp;qs=BRAZ&amp;sector=Utilities%2CHeating%20and%20Cooling&amp;status=In%20Force&amp;type=Fiscal%2Ffinancial%20incentives%2CEconomic%20instruments%2CGrants%2Fsubsidy%2CMarket-based%20instruments%2CDirect%20investment%2CFeed-in%20tariffs%2Fpremiums%2CTax%20relief&amp;year=desc</t>
  </si>
  <si>
    <t>http://www.res-legal.eu/search-by-country/italy/tools-list/c/italy/s/res-hc/t/promotion/sum/152/lpid/151/</t>
  </si>
  <si>
    <t>https://www.iea.org/policies/5789-promotion-of-new-and-renewable-energy?jurisdiction=National&amp;q=JAPAN&amp;sector=Buildings%2CResidential%2CGeneration%2CIndustry%2CMulti-sector%2CUtilities&amp;type=Fiscal%2Ffinancial%20incentives%2CEconomic%20instruments%2CGrants%2Fsubsidy%2CMarket-based%20instruments%2CDirect%20investment</t>
  </si>
  <si>
    <t>https://www.iea.org/policies/6572-jordan-20-000-subsidised-solar-water-heaters-programme?country=Jordan&amp;qs=jordan</t>
  </si>
  <si>
    <t>http://www.res-legal.eu/search-by-country/latvia/tools-list/c/latvia/s/res-hc/t/promotion/sum/156/lpid/155/</t>
  </si>
  <si>
    <t>R/I/C</t>
  </si>
  <si>
    <t>https://www.iea.org/policies/482-national-energy-efficiency-and-renewable-energy-action-neerea?jurisdiction=National&amp;q=LEBANON&amp;sector=Buildings%2CResidential%2CGeneration%2CIndustry%2CMulti-sector%2CUtilities&amp;type=Fiscal%2Ffinancial%20incentives%2CEconomic%20instruments%2CGrants%2Fsubsidy%2CMarket-based%20instruments%2CDirect%20investment</t>
  </si>
  <si>
    <t>http://www.res-legal.eu/en/search-by-country/lithuania/single/s/res-hc/t/promotion/aid/subsidy-climate-change-special-programme/lastp/159/</t>
  </si>
  <si>
    <t>http://www.res-legal.eu/en/search-by-country/lithuania/single/s/res-hc/t/promotion/aid/tax-regulation-mechanism-law-on-environmental-pollution-taxes/lastp/159/</t>
  </si>
  <si>
    <t>https://www.apva.lt/paskelbtas-kvietimas-senu-ir-neefektyviu-sildymo-katilu-keitimui-2/</t>
  </si>
  <si>
    <t>http://www.res-legal.eu/en/search-by-country/lithuania/single/s/res-hc/t/promotion/aid/biogas-purchase-obligation-law-on-energy-from-renewable-sources/lastp/159/</t>
  </si>
  <si>
    <t>http://www.res-legal.eu/en/search-by-country/luxembourg/tools-list/c/luxembourg/s/res-hc/t/promotion/sum/164/lpid/163/</t>
  </si>
  <si>
    <t>https://www.iea.org/policies/2613-retrofit-programme-of-sustainable-improvement-in-existing-housing?country=Mexico&amp;q=thermal</t>
  </si>
  <si>
    <t>https://www.connaissancedesenergies.org/sites/default/files/pdf-actualites/Energy_Policies_beyond_IEA_Contries_Morocco.pdf</t>
  </si>
  <si>
    <t>https://english.rvo.nl/subsidies-programmes/sde</t>
  </si>
  <si>
    <t>C/I</t>
  </si>
  <si>
    <t>https://www.nzherald.co.nz/bay-of-plenty-times/news/article.cfm?c_id=1503343&amp;objectid=11908608</t>
  </si>
  <si>
    <t>C/P</t>
  </si>
  <si>
    <t>Mineral oil ban for heating buildings from 2020 (adopted 2017)</t>
  </si>
  <si>
    <t xml:space="preserve">https://ec.europa.eu/growth/tools-databases/tris/en/search/?trisaction=search.detail&amp;year=2020&amp;num=9007 </t>
  </si>
  <si>
    <t>https://www.google.com/url?q=https://www.iea.org/policies/2878-climate-and-energy-strategy-for-oslo?country%3DNorway%26qs%3Dnor%26year%3Ddesc&amp;sa=D
&amp;ust=1583754877574000&amp;usg=AFQjCNF5eAEnl6qxMdld3wcauIBU68z9dg
https://www.google.com/url?q=https://www.iea.org/policies/5506-renewable-heat-production?country%3DNorway%26qs%3Dnor%26year%3Ddesc&amp;sa=D&amp;ust=1583754877573000&amp;usg=AFQjCNHnBCqsHDcnZvt9AJGOud_CJyWLwg</t>
  </si>
  <si>
    <t>https://assets.kpmg/content/dam/kpmg/pdf/2015/09/taxes-and-incentives-2015-web-v2.pdf</t>
  </si>
  <si>
    <t>http://www.res-legal.eu/search-by-country/poland/single/s/res-hc/t/promotion/aid/subsidy-thermo-modernisation-grants/lastp/175/</t>
  </si>
  <si>
    <t>http://www.res-legal.eu/search-by-country/poland/tools-list/c/poland/s/res-hc/t/promotion/sum/176/lpid/175/</t>
  </si>
  <si>
    <t>Ban on boilers and stoves that burn coal and wood in Krakow (adopted 2016)</t>
  </si>
  <si>
    <t>https://foresightdk.com/polish-coal-boiler-phase-out-an-inspiration-for-clean-heat/; https://www.clientearth.org/polands-top-court-upholds-solid-fuel-ban-for-krakow/</t>
  </si>
  <si>
    <t>R/C/I/P</t>
  </si>
  <si>
    <t>http://www.res-legal.eu/search-by-country/portugal/single/s/res-hc/t/promotion/aid/subsidy-energy-efficiency-fund/lastp/179/</t>
  </si>
  <si>
    <t>X (optional)</t>
  </si>
  <si>
    <t>The exemption from tax on oil and energy products for electricity production from coal and natural gas is being gradually reduced to zero.</t>
  </si>
  <si>
    <t>https://www.solarthermalworld.org/news/romania-casa-verde-programme-continues-1-june and http://www.res-legal.eu/search-by-country/romania/tools-list/c/romania/s/res-hc/t/promotion/sum/184/lpid/183/ and http://www.res-legal.eu/search-by-country/romania/single/s/res-hc/t/promotion/aid/support-scheme-for-less-exploited-energy-sources-1/lastp/183/</t>
  </si>
  <si>
    <t>http://www.res-legal.eu/search-by-country/slovakia/single/s/res-hc/t/promotion/aid/subsidy-iii-operational-programme-environment/lastp/187/</t>
  </si>
  <si>
    <t>http://www.res-legal.eu/search-by-country/slovenia/single/s/res-hc/t/promotion/aid/subsidy-eco-fund/lastp/191/</t>
  </si>
  <si>
    <t>https://www.iea.org/policies/578-energy-efficiency-and-demand-side-management-eedsm-programme?country=South%20Africa&amp;jurisdiction=National&amp;page=2&amp;qs=SOUTH%20AFRI&amp;sector=Buildings%2CResidential%2CGeneration%2CIndustry%2CMulti-sector%2CUtilities&amp;type=Fiscal%2Ffinancial%20incentives%2CEconomic%20instruments%2CGrants%2Fsubsidy%2CMarket-based%20instruments%2CDirect%20investment</t>
  </si>
  <si>
    <t>http://www.res-legal.eu/search-by-country/sweden/tools-list/c/sweden/s/res-hc/t/promotion/sum/200/lpid/199/</t>
  </si>
  <si>
    <t>https://www.iea.org/policies/5024-building-renovation-program-das-gebaudeprogramm-le-programme-batiments?country=Switzerland&amp;jurisdiction=National&amp;q=SWITZERLAND&amp;sector=Buildings%2CResidential%2CGeneration%2CIndustry%2CMulti-sector%2CUtilities&amp;type=Fiscal%2Ffinancial%20incentives%2CEconomic%20instruments%2CGrants%2Fsubsidy%2CMarket-based%20instruments%2CDirect%20investment</t>
  </si>
  <si>
    <t>https://www.iea.org/policies/1233-energy-conservation-promotion-fund-encon-fund?country=Thailand&amp;jurisdiction=National&amp;qs=THAILAN&amp;sector=Buildings%2CResidential%2CGeneration%2CIndustry%2CMulti-sector%2CUtilities&amp;type=Fiscal%2Ffinancial%20incentives%2CEconomic%20instruments%2CGrants%2Fsubsidy%2CMarket-based%20instruments%2CDirect%20investment</t>
  </si>
  <si>
    <t>https://www.iea.org/policies/5055-renewable-energy-law-2010?country=Turkey&amp;jurisdiction=National&amp;qs=TURKE&amp;sector=Buildings%2CResidential%2CGeneration%2CIndustry%2CMulti-sector%2CUtilities&amp;type=Fiscal%2Ffinancial%20incentives%2CEconomic%20instruments%2CGrants%2Fsubsidy%2CMarket-based%20instruments%2CDirect%20investment</t>
  </si>
  <si>
    <t>C/I/P/R</t>
  </si>
  <si>
    <t>https://www.gov.uk/government/publications/changes-to-the-renewable-heat-incentive-rhi-schemes/changes-to-rhi-support-and-covid-19-response</t>
  </si>
  <si>
    <t>Clean Growth Fund for innovation projects, including for renewable heating</t>
  </si>
  <si>
    <t>https://www.gov.uk/government/news/government-launches-new-40-million-clean-growth-fund-to-supercharge-green-start-ups#:~:text=The%20Clean%20Growth%20Fund%20will,and%20building%20energy%20efficiency%20sectors.</t>
  </si>
  <si>
    <t>https://programs.dsireusa.org/system/program/detail/1235</t>
  </si>
  <si>
    <t>https://www.solarthermalworld.org/content/hawaiis-solar-obligation-frontrunner-usa
https://www.solarthermalworld.org/content/california-between-pv-mandate-and-buildings-ready-solar-heat</t>
  </si>
  <si>
    <t>Ban or restriction on the use of natural gas in new buildings in multiple cities</t>
  </si>
  <si>
    <t>https://www.sierraclub.org/articles/2020/12/californias-cities-lead-way-gas-free-future</t>
  </si>
  <si>
    <t>1. Incentives provided by the European Bank for Reconstruction and Development under the Caucusus Energy Efficiency Program II.</t>
  </si>
  <si>
    <t>2. Agricultural renewable heat installation subsidies are financed by the European Agricultural Fund for Rural Development (EAFRD)</t>
  </si>
  <si>
    <t>Note: Text in bold indicates new/revised in 2020, text with a strikethrough indicates discontinuation and text in italics indicates policies adopted at the state/provincial level.</t>
  </si>
  <si>
    <t>Year Adopted</t>
  </si>
  <si>
    <t>Year Removed</t>
  </si>
  <si>
    <t>Policy adjustment</t>
  </si>
  <si>
    <t>Technology (large scale/small scale/both)</t>
  </si>
  <si>
    <t>Unknown Year</t>
  </si>
  <si>
    <t>https://www.iea.org/policies/5844-the-national-energy-security-strategy-and-policy?country=Angola&amp;q=FEED</t>
  </si>
  <si>
    <t>No national FiT</t>
  </si>
  <si>
    <t>https://www.solarchoice.net.au/blog/which-electricity-retailer-is-giving-the-best-solar-feed-in-tariff/</t>
  </si>
  <si>
    <t>https://www.energycouncil.com.au/media/12974/feed-in-tariffs-state-by-state.pdf</t>
  </si>
  <si>
    <t>[Queensland regional solar feed-in-tariffs cut as renewables push prices down]</t>
  </si>
  <si>
    <t>https://onestepoffthegrid.com.au/queensland-regional-solar-feed-in-tariffs-cut-as-renewables-push-prices-down/</t>
  </si>
  <si>
    <t>Solar PV (both)</t>
  </si>
  <si>
    <t>https://www.solarplaza.com/channels/asset-management/11579/pmgd-model-paves-way-sub-9-mw-plants-chile/
https://www.pv-tech.org/guest-blog/chile-land-of-opportunity-for-renewable-energy</t>
  </si>
  <si>
    <t>[solar FIT policy]</t>
  </si>
  <si>
    <t>https://cleantechnica.com/2019/05/01/china-installs-5-2-gigawatts-solar-as-government-unveils-2019-feed-in-tariffs/ 
https://www.pv-tech.org/news/china-to-support-nearly-23gw-of-solar-with-new-feed-in-tariff</t>
  </si>
  <si>
    <t>[Reduction for offshore wind projects]</t>
  </si>
  <si>
    <t>2002 (reinstated in 2016)</t>
  </si>
  <si>
    <t>http://global-climatescope.org/policies/1850</t>
  </si>
  <si>
    <t>Size limit for PV projects that can qualify for fixed tariffs raised from 100 kW to 500 kW.</t>
  </si>
  <si>
    <t>Solar PV (large scale?)</t>
  </si>
  <si>
    <t>https://www.pv-magazine.com/2020/10/02/france-raises-size-limit-for-solar-fits-from-100-kw-to-500-kw/</t>
  </si>
  <si>
    <t>[Removal of cap on solar FIT program]</t>
  </si>
  <si>
    <t>https://www.pv-magazine.com/2019/09/23/germany-lifts-cap-on-solar-fit-program-in-climate-change-act/</t>
  </si>
  <si>
    <t>Chhattisgarh</t>
  </si>
  <si>
    <t>Haryana</t>
  </si>
  <si>
    <t>Jammu and Kashmir</t>
  </si>
  <si>
    <t>Jharkhand and Odisha</t>
  </si>
  <si>
    <t>Madhya Pradesh</t>
  </si>
  <si>
    <t>Maharashtra</t>
  </si>
  <si>
    <t>Punjab</t>
  </si>
  <si>
    <t>Uttar Pradesh</t>
  </si>
  <si>
    <t>Uttarakhand</t>
  </si>
  <si>
    <t>West Bengal</t>
  </si>
  <si>
    <t>[The Ministerial Decree 04/07/2019 divides the plants that can access the incentives into four groups based on the type, the renewable energy source and the category of intervention]</t>
  </si>
  <si>
    <t>Onshore wind, solar PV, hydroelectric plants, gas residues from purification processes</t>
  </si>
  <si>
    <t>https://www.gse.it/servizi-per-te/fonti-rinnovabili/fer-elettriche/incentivi-dm-04-07-2019; https://www.iea.org/policies/12161-ministerial-decree-july-4th-2019?topic=Renewable%20Energy&amp;type=Feed-in%20tariffs%2Fpremiums&amp;year=desc</t>
  </si>
  <si>
    <t>The feed-in tariff rate for solar PV systems below 10 kW is set at JPY21/kWh (US$19c/kWh). 
For PV projects between 10 kW and 50 kW, the tariff is fixed at JPY13/kWh (US$12c/kWh) and for projects between 50 kW and 250 kW at JPY12/kWh (US$11c/kWh). 
FiTs for large scale PV projects (&gt;250 kW) have been shifted to a tendering program initiated by the METI.</t>
  </si>
  <si>
    <t>https://www.enerdata.net/publications/daily-energy-news/japan-sets-solar-pv-feed-tariffs-2020-2021-year.html</t>
  </si>
  <si>
    <t>grant approvals for renewable energy projects exceeding 1 MW suspended https://edama.jo/wp-content/uploads/2019/01/The-Cabinet-Resolution-on-Suspending-Approvals-for-Renewable-Energy-Projects-1.pdf</t>
  </si>
  <si>
    <t>both</t>
  </si>
  <si>
    <t>[increased feed-in tariffs for PV power generators]</t>
  </si>
  <si>
    <t>https://www.pv-magazine.com/2019/05/13/luxembourg-raises-solar-fits/</t>
  </si>
  <si>
    <t>http://global-climatescope.org/policies/4135</t>
  </si>
  <si>
    <t>[abolishment of FIT surcharge]</t>
  </si>
  <si>
    <t>https://balkangreenenergynews.com/montenegro-scraps-feed-in-tariff-surcharge/</t>
  </si>
  <si>
    <t>North Macedonia</t>
  </si>
  <si>
    <t>2006 (2013)</t>
  </si>
  <si>
    <t>The Philippine Energy Regulatory Commission (ERC) has lowered the 2019 feed-in tariff (FiT) allowance by 78%</t>
  </si>
  <si>
    <t>wind, solar, run-of-river hydro, and biomass power plants</t>
  </si>
  <si>
    <t>https://www.enerdata.net/publications/daily-energy-news/philippines-regulator-approves-lower-2019-feed-tariff-allowance.html</t>
  </si>
  <si>
    <t>https://everoze.com/portugal-goes-subsidy-free/; https://www.mondaq.com/Article/664622/Portugal-And-The-Renewables39-Reliance-On-Solar</t>
  </si>
  <si>
    <t>https://www.linkedin.com/pulse/senegal-launches-breakthrough-policy-solar-pv-toby-d-couture/?trk=related_artice_Senegal%20launches%20breakthrough%20policy%20for%20Solar%20PV%20_article-card_title</t>
  </si>
  <si>
    <t>https://www.pv-tech.org/news/spain-ordered-to-pay-290m-plus-over-subsidy-u-turn</t>
  </si>
  <si>
    <t>FIT extended until June 30, 2021. The kilowatt-hour of electricity generated by the power plants utilizing YEKDEM was guaranteed USD 0.073 for wind and hydroelectric, USD 0.105 dollars for geothermal, USD 0.133 for biomass and solar. or geothermal this means an a feed-in-tariff of USD 0.105/ kWh and a bonus payment of USD 0.027/ kWh for equipment made in Turkey.</t>
  </si>
  <si>
    <t>Wind, hydroelectric, geothermal, biomass, solar PV</t>
  </si>
  <si>
    <t>https://www.thinkgeoenergy.com/turkey-extends-feed-in-tariff-scheme-for-geothermal-to-mid-2021/</t>
  </si>
  <si>
    <t>https://www.getfit-uganda.org/for-developers/</t>
  </si>
  <si>
    <t>Solar PV, wind (large-scale)</t>
  </si>
  <si>
    <t>https://zakon.rada.gov.ua/laws/show/810-20#Text; 
https://www.pv-magazine.com/2020/08/06/law-on-feed-in-tariff-restructuring-passed-by-the-ukraine-parliament/;
https://www.enerdata.net/publications/daily-energy-news/ukraine-adopts-law-renewable-feed-tariff-reduction.html;
https://www.iea.org/policies/6529-ukraine-law-on-renewable-energy-auctions-law-no-2712-viii?sector=Electricity</t>
  </si>
  <si>
    <t>[UK replaced feed-in tariffs for solar energy with new Small Export Guarantee (comes into force 1 January 2020)]</t>
  </si>
  <si>
    <t>https://www.solarguide.co.uk/smart-export-guarantee-replace-fit#/</t>
  </si>
  <si>
    <t>Bermuda</t>
  </si>
  <si>
    <t>http://bernews.com/2019/10/ra-new-renewable-energy-feed-in-tariff-rate/</t>
  </si>
  <si>
    <t>Virgin Islands</t>
  </si>
  <si>
    <t>2011 (2017)</t>
  </si>
  <si>
    <t>The new purchase price for electricity generated by ground-mounted PV plants is $0.0709/kWh over a period of 20 years, and $0.0838/kWh for rooftop PV arrays. The government will also offer a FIT rate of $0.0769/kWh for floating solar projects</t>
  </si>
  <si>
    <t>Utility-scale, rooftop and floating solar PV projects</t>
  </si>
  <si>
    <t>https://www.pv-magazine.com/2020/04/07/vietnam-finally-unveils-new-fits-for-large-scale-rooftop-floating-pv/</t>
  </si>
  <si>
    <t>The FiTs applied to wind projects that are scheduled to enter commercial operations before November 2021 will be extended until the end of December 2023.</t>
  </si>
  <si>
    <t>https://www.enerdata.net/publications/daily-energy-news/vietnam-will-extend-fits-wind-projects-until-december-2023.html</t>
  </si>
  <si>
    <t>Effective from 25 April 2020, Decision No. 08, among other revisions, increase Feed-in-Tariffs ("FiT") for biomass power projects</t>
  </si>
  <si>
    <t>https://www.lexology.com/library/detail.aspx?g=51221dfb-e993-4b54-89c2-32c66aca9980&amp;utm_source=Lexology+Daily+Newsfeed&amp;utm_medium=HTML+email+-+Body+-+General+section&amp;utm_campaign=Lexology+subscriber+daily+feed&amp;utm_content=Lexology+Daily+Newsfeed+2020-03-13&amp;utm_term=</t>
  </si>
  <si>
    <t>1. Policy has not yet been enacted</t>
  </si>
  <si>
    <t>2. Nova Scotia's community feed-in tariff (COMFIT) was removed in 2015, the same year the province's Developmental Tidal Feed-in Tariff Program was introduced.</t>
  </si>
  <si>
    <t>3. FIT for CSP ended in 2016 https://www.iea.org/policies/6278-feed-in-tariff-for-csp?q=feed-in&amp;status=Ended</t>
  </si>
  <si>
    <t>4. Feed-in tariffs for PV ended in 2013 in Italy https://www.renewableenergyworld.com/2019/08/23/can-italy-strike-twice/#gref</t>
  </si>
  <si>
    <t>5. Kenya plans to abolish its current feed-in-tariff system and replace it with an energy auction tariff https://www.thinkgeoenergy.com/kenya-considering-auction-system-to-replace-feed-in-tariffs.</t>
  </si>
  <si>
    <t>6. The feed-in tariff is in use, but is not formally approved by the Ministry and Malawi Energy Regulatory Authority http://global-climatescope.org/policies/4135</t>
  </si>
  <si>
    <t>7. Although the decree is available, injection of power into the grid cannot happen yet as some regulation is still to be approved http://global-climatescope.org/policies/4631</t>
  </si>
  <si>
    <t>8. The US PURPA policy (1978) is an early version of the FIT, which has since evolved.</t>
  </si>
  <si>
    <t>Country/Region</t>
  </si>
  <si>
    <t>State/Jurisdiction</t>
  </si>
  <si>
    <t>Amount/Description</t>
  </si>
  <si>
    <t>Status</t>
  </si>
  <si>
    <t>Average bid price (unless specified)</t>
  </si>
  <si>
    <t>Over/Undersubscribed</t>
  </si>
  <si>
    <t>European renewable energy project proposals ranging in size from 50-500 MW</t>
  </si>
  <si>
    <t>https://www.pv-magazine.com/2020/06/25/levelten-energy-opens-procurement-of-up-to-500-mw-of-european-renewables-capacity/</t>
  </si>
  <si>
    <t>Mixed</t>
  </si>
  <si>
    <t>Reverse auction for up to 250 MW of new renewable energy generation, supported by 20 MW energy storage.</t>
  </si>
  <si>
    <t>Awarded</t>
  </si>
  <si>
    <t>Two successful projects: $44.97 per MWh (fixed price over 14-year offtake agreement term); $54.48 per MWh (10-year offtake agreement)</t>
  </si>
  <si>
    <t>https://renewablesnow.com/news/wind-projects-of-200-mw-unveiled-as-winners-in-act-renewables-auction-712761/</t>
  </si>
  <si>
    <t>140 MW</t>
  </si>
  <si>
    <t>€24.89 per MW/hour (winning bid)</t>
  </si>
  <si>
    <t>https://www.ebrd.com/news/2020/albanias-first-solar-tender-generates-competitive-price-.html</t>
  </si>
  <si>
    <t>180 kW</t>
  </si>
  <si>
    <t>Launched</t>
  </si>
  <si>
    <t>100 MWp</t>
  </si>
  <si>
    <t>https://www.afrik21.africa/en/botswana-bpc-will-designate-an-ipp-for-its-100-mwp-solar-pv-project-in-september/</t>
  </si>
  <si>
    <t>Land concessions for the development of renewable energy projects to eight power producers</t>
  </si>
  <si>
    <t>Around 2,614 MW of new capacity</t>
  </si>
  <si>
    <t>https://renewablesnow.com/news/chile-grants-land-concessions-for-26-gw-of-new-renewables-704983/?utm_source=Renewables+Now_subscribers+and+newsletter&amp;utm_campaign=eb3625a3be-Renewables_Now_The_Daily_Newsletter_15_06_15_2017_&amp;utm_medium=email&amp;utm_term=0_990771841c-eb3625a3be-259803277</t>
  </si>
  <si>
    <t>5 GW</t>
  </si>
  <si>
    <t>To be held in Q1 2021</t>
  </si>
  <si>
    <t>https://www.pv-magazine.com/2020/11/11/colombia-to-hold-5-gw-renewables-auction-in-q1-2021/</t>
  </si>
  <si>
    <t>1,075W (including 210 MW for solar projects ranging in size from 50 kW to 500 kW, 240 MW for solar installations with capacities between 500 kW and 10 MW, and 625 MW for PV power plants exceeding 10 MW.)</t>
  </si>
  <si>
    <t>Allocated</t>
  </si>
  <si>
    <t>https://www.enerdata.net/publications/daily-energy-news/croatia-plans-tender-23-gw-renewables-capacity.html</t>
  </si>
  <si>
    <t>1,050 MW</t>
  </si>
  <si>
    <t>Will be offered (project over 3 MW)</t>
  </si>
  <si>
    <t>Mix of technologies</t>
  </si>
  <si>
    <t>140 MW will be shared between hydropower (24 MW), biomass (41 MW), biogas (45 MW), geothermal (20 MW) and innovative projects (10 MW)</t>
  </si>
  <si>
    <t>To be held in 2020</t>
  </si>
  <si>
    <t>Technology-neutral</t>
  </si>
  <si>
    <t>Under the proposals for the 2020 tender, wave and hydropower will compete with wind and solar to supply green electricity at the lowest cost.</t>
  </si>
  <si>
    <t>https://renews.biz/61740/denmark-seeks-feedback-on-2020-renewables-tender/</t>
  </si>
  <si>
    <t>Small-scale wind, solar PV and biogas projects between 50 kW and 1 MW</t>
  </si>
  <si>
    <t>Auction launched in November 2019 to secure 5 GWh/year of renewable power generation from 2021</t>
  </si>
  <si>
    <t>Oversubscribed</t>
  </si>
  <si>
    <t>Solar PV, onshore wind</t>
  </si>
  <si>
    <t>Solar PV: 960 MW through various tenders
Onshore wind: 749 MW</t>
  </si>
  <si>
    <t>Large-scale PV = €62.11/MWh
Innovative PV = €82.80/MWh
Ground-mounted = €55.78/MWh
small rooftops = €98.50
larger rooftop arrays = €92/MWh
Onshore wind = Eur62.90/MWh</t>
  </si>
  <si>
    <t>Wind: Oversubscribed</t>
  </si>
  <si>
    <t>https://www.pv-magazine.com/2020/04/02/france-tenders-960-mw-of-solar/</t>
  </si>
  <si>
    <t>649 MW</t>
  </si>
  <si>
    <t>Eur62.11/MWh</t>
  </si>
  <si>
    <t>Undersubscribed</t>
  </si>
  <si>
    <t>https://www.spglobal.com/platts/en/market-insights/latest-news/electric-power/040320-france-awards-17-gw-renewables-projects-adjusts-2020-auction-schedule</t>
  </si>
  <si>
    <t>Ground mounted solar</t>
  </si>
  <si>
    <t>332 MW</t>
  </si>
  <si>
    <t>€0.0574 per kWh</t>
  </si>
  <si>
    <t>http://taiyangnews.info/markets/600-mw-awarded-for-wind-solar-projects-in-france/</t>
  </si>
  <si>
    <t>Solar self-consumption capacity</t>
  </si>
  <si>
    <t>9 MW</t>
  </si>
  <si>
    <t>€0.0138 per kWh</t>
  </si>
  <si>
    <t>258 MW</t>
  </si>
  <si>
    <t>€0.0597 per kWh</t>
  </si>
  <si>
    <t>Wind and solar</t>
  </si>
  <si>
    <t>Combined wind and solar tender for 200MW of capacity, but no bids were made for wind projects.</t>
  </si>
  <si>
    <t>https://www.rechargenews.com/transition/only-solar-wins-in-germany-s-latest-renewable-power-tender/2-1-812551</t>
  </si>
  <si>
    <t>99.567 MW</t>
  </si>
  <si>
    <t>€0.0527 ($0.059) per kWh</t>
  </si>
  <si>
    <t>http://taiyangnews.info/markets/over-99-mw-solar-awarded-in-german-tender/</t>
  </si>
  <si>
    <t>Onshore wind</t>
  </si>
  <si>
    <t>464 MW</t>
  </si>
  <si>
    <t>€0.0614 ($0.069) per kWh</t>
  </si>
  <si>
    <t>769 MW</t>
  </si>
  <si>
    <t>€61.1 per MWh</t>
  </si>
  <si>
    <t>https://www.spglobal.com/platts/en/market-insights/latest-news/electric-power/102620-germany-awards-769-mw-onshore-wind-in-latest-tender-highest-since-2017</t>
  </si>
  <si>
    <t>527 MW</t>
  </si>
  <si>
    <t>€61.8/MWh</t>
  </si>
  <si>
    <t>https://www.rechargenews.com/wind/german-onshore-wind-slumps-back-into-the-red-in-first-tender-of-2020/2-1-759277</t>
  </si>
  <si>
    <t>Small PVPP: 40 GWh
Large PVPP: 350 GWh
Geothermal: 10 MW
Landfill gas plant: 0.5 MW</t>
  </si>
  <si>
    <t>Received bids</t>
  </si>
  <si>
    <t>Lowest bid: HUF16.18/kWh ($0.052) 
Highest bid: HUF18/kWh</t>
  </si>
  <si>
    <t>https://www.pv-magazine.com/2020/10/27/hungarys-second-renewables-auction-attracts-lowest-bid-of-0-0523-kwh/</t>
  </si>
  <si>
    <t>1 GW ground-mounted solar PV projects on the company's (India Railways) vacant land</t>
  </si>
  <si>
    <t>Announced</t>
  </si>
  <si>
    <t>https://www.enerdata.net/publications/daily-energy-news/indian-railways-open-tender-1-gw-solar-power-projects-india.html</t>
  </si>
  <si>
    <t>India’s Adani Green Energy Limited (AGEL) to develop 8 gigawatts (GW) of solar power (world's largest solar capacity awarded through auction) and 2 GW of solar cell and module manufacturing capacity</t>
  </si>
  <si>
    <t>https://www.cnbc.com/2020/06/10/india-targets-lofty-climate-goals-with-6-billion-deal-to-boost-solar.html</t>
  </si>
  <si>
    <t>Solar or wind</t>
  </si>
  <si>
    <t>ReNew Power, has secured rights to develop a 400 megawatt project under a recent tender issued by SECI</t>
  </si>
  <si>
    <t>US¢3.81 per kWh</t>
  </si>
  <si>
    <t>https://cleantechnica.com/2020/05/24/indias-renew-power-wins-400-megawatt-renewable-energy-project/</t>
  </si>
  <si>
    <t>4 GW of solar power generation capacity and 1 GW of solar cell and module manufacturing capacity awarded to Azure Power</t>
  </si>
  <si>
    <t>https://energy.economictimes.indiatimes.com/news/renewable/azure-power-to-invest-3-7-billion-to-set-up-4-gw-capacity-by-2024-25/73436054</t>
  </si>
  <si>
    <t>3 tenders of 1 GW each to be held in the near future by the Indian Railways</t>
  </si>
  <si>
    <t>https://www.pv-magazine-india.com/2020/06/05/indian-railways-to-set-up-3-gw-solar-plants-on-vacant-land/</t>
  </si>
  <si>
    <t>1.2 GW</t>
  </si>
  <si>
    <t>US¢3.24 per kWh</t>
  </si>
  <si>
    <t>https://cleantechnica.com/2020/08/15/india-auctions-1-2-gigawatt-solar-capacity-at-us%C2%A23-24-per-kilowatt-hour/</t>
  </si>
  <si>
    <t>2 GW interstate transmission system (ISTS) connected solar projects</t>
  </si>
  <si>
    <t>https://mercomindia.com/seci-solar-tender-enthusiastic-response/</t>
  </si>
  <si>
    <t>2 GW</t>
  </si>
  <si>
    <t>US¢3.16 per kWh</t>
  </si>
  <si>
    <t>https://cleantechnica.com/2020/07/06/india-sees-new-record-low-tariff-in-2-gigawatt-solar-bid/</t>
  </si>
  <si>
    <t>https://mercomindia.com/seci-two-tender-solar-wind-projects/</t>
  </si>
  <si>
    <t>Thermal power projects</t>
  </si>
  <si>
    <t>https://mercomindia.com/seci-5-gw-renewable-power-tender/</t>
  </si>
  <si>
    <t>10GW</t>
  </si>
  <si>
    <t>Planned/Floated</t>
  </si>
  <si>
    <t>https://www.livemint.com/industry/energy/andhra-pradesh-to-float-india-largest-solar-tender-of-10-gw-capacity-11599368911110.html</t>
  </si>
  <si>
    <t>420MW</t>
  </si>
  <si>
    <t>https://www.smart-energy.com/renewable-energy/enel-green-power-wins-its-first-solar-tender-in-india/</t>
  </si>
  <si>
    <t>1070 MW</t>
  </si>
  <si>
    <t>https://cleantechnica.com/2020/07/26/indian-state-of-rajasthan-announces-1-gigawatt-solar-power-tender/</t>
  </si>
  <si>
    <t>Bagasse-Based Power</t>
  </si>
  <si>
    <t>20 MW</t>
  </si>
  <si>
    <t>Request for proposal</t>
  </si>
  <si>
    <t>https://mercomindia.com/uttar-pradesh-tender-bagasse-power/</t>
  </si>
  <si>
    <t>Rooftop solar</t>
  </si>
  <si>
    <t>1.47 MW</t>
  </si>
  <si>
    <t>https://mercomindia.com/odisha-invites-bids-for-1-47-mw/</t>
  </si>
  <si>
    <t>Solar streelights</t>
  </si>
  <si>
    <t>https://mercomindia.com/odisha-invites-bids-for-1-47-mw//</t>
  </si>
  <si>
    <t>Rooftop solar on buildings</t>
  </si>
  <si>
    <t>The projects are to be implemented at 55 buildings in the state with a cumulative available rooftop area of 43,338 square meters (tentative). The company did not specify the total capacity of the projects</t>
  </si>
  <si>
    <t>https://mercomindia.com/bsnl-tenders-rooftop-solar-maharashtra/</t>
  </si>
  <si>
    <t>Meghalaya</t>
  </si>
  <si>
    <t>500 KW to 2 MW</t>
  </si>
  <si>
    <t>Issued tender</t>
  </si>
  <si>
    <t>https://www.eqmagpro.com/meghalaya-issues-tender-for-solar-based-power-plants-of-capacity-500-kw-to-2-mw/</t>
  </si>
  <si>
    <t>100 MW</t>
  </si>
  <si>
    <t>https://mercomindia.com/epc-tender-dholera-solar-gujarat/</t>
  </si>
  <si>
    <t>Floated</t>
  </si>
  <si>
    <t>https://mercomindia.com/gujarat-electricity-corporation-floats-tender/</t>
  </si>
  <si>
    <t>Himachal</t>
  </si>
  <si>
    <t>Floating solar</t>
  </si>
  <si>
    <t>15 MW</t>
  </si>
  <si>
    <t>https://mercomindia.com/tender-floating-solar-himachal/</t>
  </si>
  <si>
    <t>300 MW</t>
  </si>
  <si>
    <t>https://www.pv-magazine.com/2020/01/24/israeal-launches-tender-for-300-mw-of-solar-plus-storage/</t>
  </si>
  <si>
    <t>406 MW</t>
  </si>
  <si>
    <t>€64.6/MWh</t>
  </si>
  <si>
    <t>https://www.evwind.es/2020/06/04/wind-energy-wins-lions-share-in-italian-renewable-energy-auction/75011</t>
  </si>
  <si>
    <t xml:space="preserve">22 MWp
</t>
  </si>
  <si>
    <t>https://renewablesnow.com/news/canadian-solar-wins-22-mwp-in-japans-recent-solar-tender-720905/#:~:text=November%2016%20(Renewables%20Now)%20%2D,prefectures%20of%20Gunma%20and%20Ibaraki.</t>
  </si>
  <si>
    <t>368.8 MW</t>
  </si>
  <si>
    <t>Capped at EUR 0.097 per kWh</t>
  </si>
  <si>
    <t>https://www.newsbreak.com/news/2101736329089/japans-6th-solar-tender-awards-369-mw-at-lower-prices</t>
  </si>
  <si>
    <t>320MW of wind and solar power; 120MW of liquefied natural gas; and 74MW of hydro, waste-to-energy or biomass</t>
  </si>
  <si>
    <t>Announced (early 2021)</t>
  </si>
  <si>
    <t>http://jamaica-gleaner.com/article/business/20200731/jamaica-tender-500mw-renewable-energy-projects</t>
  </si>
  <si>
    <t>Subsidy-free wind farm</t>
  </si>
  <si>
    <t>75MW</t>
  </si>
  <si>
    <t>https://www.windpowermonthly.com/article/1671089/subsidy-free-wind-farm-wins-first-lithuanian-tender?utm_source=website&amp;utm_medium=social</t>
  </si>
  <si>
    <t>40 MW</t>
  </si>
  <si>
    <t>Open to bids</t>
  </si>
  <si>
    <t>https://guichet.public.lu/en/actualites/2020/octobre/19-appel-offres-photovoltaique.html</t>
  </si>
  <si>
    <t>Engineering, procurement and construction (EPC) contract for a 10-MW solar project in Govi-Altai province.</t>
  </si>
  <si>
    <t>Opened invitation to bids to be sumitted by 11 December 2020</t>
  </si>
  <si>
    <t>https://renewablesnow.com/news/mongolia-invites-epc-contractors-to-bid-for-10-mw-solar-project-719701/</t>
  </si>
  <si>
    <t>120 MW</t>
  </si>
  <si>
    <t>https://africaincmag.com/2020/10/06/mozambique-launches-tender-for-120mw-solar-pv-and-40mw-wind-projects/</t>
  </si>
  <si>
    <t>1060 MW</t>
  </si>
  <si>
    <t>$0.0348/kWh (winning bid price)</t>
  </si>
  <si>
    <t>https://www.pv-magazine.com/2020/09/24/myanmars-1-gw-solar-tender-concludes-with-lowest-bid-of-0-0348-kwh/</t>
  </si>
  <si>
    <t>2.2 GW (1,700 MW of solar PV projects, 300 MW of wind projects, 100 MW of biomass and 60 MW of hydro and biogas projects)</t>
  </si>
  <si>
    <t>Planned for 2021</t>
  </si>
  <si>
    <t>https://www.newsbreak.com/news/2047234115275/poland-to-allocate-22-gw-in-2021-renewable-energy-tenders</t>
  </si>
  <si>
    <t>670 MW</t>
  </si>
  <si>
    <t>https://renewablesnow.com/news/portugal-reaches-record-low-price-in-solar-tender-awarding-670-mw-711343/;
https://leiloes-renovaveis.gov.pt/</t>
  </si>
  <si>
    <t>Spain will seek to auction off at least 3,100 MW of renewable energy capacity by the end of 2020. The first batch will correspond to 1,000 MW of wind, 1,000 MW of solar photovoltaic (PV) power and 80 MW of biomass-fired capacity, with the remaining slots left for any technology. Auctions will be held at least once a year, with the goal of accumulating at least 19,440 MW across all technologies in 2020-2025.</t>
  </si>
  <si>
    <t>https://renewablesnow.com/news/spain-to-put-up-at-least-31-gw-of-renewables-for-2020-auction-720172/</t>
  </si>
  <si>
    <t>30 MW</t>
  </si>
  <si>
    <t>60 MWp</t>
  </si>
  <si>
    <t>https://constructionreviewonline.com/news/tunisia-advertises-tender-for-construction-of-60mwp-solar-power-plants/</t>
  </si>
  <si>
    <t>1 GW</t>
  </si>
  <si>
    <t>https://www.pv-magazine.com/2020/07/03/green-electricity-tariffs-1-gw-solar-tender-light-at-the-end-of-the-tunnel-for-turkish-pv/</t>
  </si>
  <si>
    <t>74 tenders - 34 tenders with 10 MWe capacity, 28 tenders with 15 MWe capacity and 12 with 20 MWe capacity.</t>
  </si>
  <si>
    <t>https://www.cms-lawnow.com/ealerts/2020/07/turkey-launches-next-renewable-energy-mwe-solar-yeka-project</t>
  </si>
  <si>
    <t>https://gulfbusiness.com/abu-dhabis-ewec-awards-contract-for-worlds-largest-solar-power-plant/</t>
  </si>
  <si>
    <t>600 MW</t>
  </si>
  <si>
    <t>Planning to announce request for proposals in early-2020</t>
  </si>
  <si>
    <t>https://www.offshorewind.biz/2020/10/28/rhode-island-to-issue-600-mw-offshore-wind-call/</t>
  </si>
  <si>
    <t>2.5 GW</t>
  </si>
  <si>
    <t>Tender launched</t>
  </si>
  <si>
    <t>https://www.windpowermonthly.com/article/1681301/new-york-launches-25gw-offshore-wind-tender-updated</t>
  </si>
  <si>
    <t>Request for proposals issued</t>
  </si>
  <si>
    <t>7 GW</t>
  </si>
  <si>
    <t>Approved</t>
  </si>
  <si>
    <t>https://www.evwind.es/2020/06/29/vietnam-approves-7-gw-of-wind-energy-projects/75395</t>
  </si>
  <si>
    <t>500 MW</t>
  </si>
  <si>
    <t>https://www.eqmagpro.com/zimbabwe-tenders-for-500mw-solar-power-plants-in-renewable-energy-drive/</t>
  </si>
  <si>
    <t>Note: This table provides an overview of identified renewable energy tenders in 2020 and may not constitute a comprehensive picture of all capacity offered through tenders during the year.</t>
  </si>
  <si>
    <r>
      <t xml:space="preserve">The EU's National Hydrogen Strategy provides a policy framework to establish the </t>
    </r>
    <r>
      <rPr>
        <b/>
        <sz val="10"/>
        <color theme="1"/>
        <rFont val="Arial"/>
        <family val="2"/>
      </rPr>
      <t>European Clean Hydrogen Alliance</t>
    </r>
    <r>
      <rPr>
        <sz val="10"/>
        <color theme="1"/>
        <rFont val="Arial"/>
        <family val="2"/>
      </rPr>
      <t>, which aims to establish an investment agenda and support the scaling up of the renewable and low-carbon hydrogen value chain across Europe.</t>
    </r>
  </si>
  <si>
    <r>
      <t xml:space="preserve">Hydro-Quebec (public utility) has a </t>
    </r>
    <r>
      <rPr>
        <b/>
        <sz val="10"/>
        <color theme="1"/>
        <rFont val="Arial"/>
        <family val="2"/>
      </rPr>
      <t>Strategic Plan 2020-24</t>
    </r>
    <r>
      <rPr>
        <sz val="10"/>
        <color theme="1"/>
        <rFont val="Arial"/>
        <family val="2"/>
      </rPr>
      <t xml:space="preserve"> to support research and development of hydrogen produced using hydroelectricity.</t>
    </r>
  </si>
  <si>
    <t>Share of renewable energy in transport</t>
  </si>
  <si>
    <t>0.2% (2019)</t>
  </si>
  <si>
    <t>8.81% [5.75%]</t>
  </si>
  <si>
    <t>1. E10 mandate extended to cover 15 regions.</t>
  </si>
  <si>
    <t>2. Mexico’s E10 maximum blend was subsequently halted in response to a several court cases challenging the increase.</t>
  </si>
  <si>
    <t>3. Original target(s) set in gallons and converted to litres for consistency.</t>
  </si>
  <si>
    <t>4. Not yet enforced</t>
  </si>
  <si>
    <t>Other Transport Mandates by Future Year (not necessarily linked to renewables)</t>
  </si>
  <si>
    <t>Mexico(2)</t>
  </si>
  <si>
    <t>United States(3)</t>
  </si>
  <si>
    <t>Pennsylvania(3)</t>
  </si>
  <si>
    <t>X, X*, H*</t>
  </si>
  <si>
    <t>China(1)</t>
  </si>
  <si>
    <t>Energy Independence and Security Act of 2007 (EISA 2007) mandatory target: 30 billion gallons by 2020 (113.562 billion litres)</t>
  </si>
  <si>
    <t>15% share of biofuels in transportation by 2030, 30% share of biofuels in transportation by 2050
Energy Independence and Security Act of 2007 (EISA 2007) mandatory target: 33 billion gallons (125 billion litres) by 2021, 36 billion gallons (136.275 billion litres) by 2022</t>
  </si>
  <si>
    <t>Renewable Fuel Standard (RFS) 2019 standards: 19.92 billion gallons (75.4 billion litres) total renewable fuels, including 418 million gallons (1582.3 million litres) cellulosic biofuel, 2.43 billion gallons (9.2 billion litres) biomass-based diesel, and a cap of 15 billion gallons (56.78 billion litres) for conventional biofuels</t>
  </si>
  <si>
    <t>Note: Targets in column B refer to share of renewable transport in total energy supply unless otherwise noted. Historical targets have been added as they are identified by REN21. A number of countries have already exceeded their renewable energy targets. In many of these cases, targets serve as a floor setting the minimum share of renewable energy for the country.</t>
  </si>
  <si>
    <t>http://www.mcit.gov.cy/mcit/sit/sit.nsf/32177ee11d0d6003c225816f001d4b05/b8725d5eeeb19230c225819200406dd5?OpenDocument; http://www.mcit.gov.cy/mcit/sit/sit.nsf/32177ee11d0d6003c225816f001d4b05/ab7a6b03df68044bc225819200419072?OpenDocument</t>
  </si>
  <si>
    <t>http://www.res-legal.eu/search-by-country/greece/single/s/res-hc/t/promotion/aid/subsidies-development-law-2/lastp/139/; http://www.res-legal.eu/search-by-country/greece/single/s/res-hc/t/promotion/aid/subsidy-ii-combined-with-loan-energy-saving-at-home-ii/lastp/139/</t>
  </si>
  <si>
    <t>https://www.seai.ie/business-and-public-sector/business-grants-and-supports/support-scheme-renewable-heat/; https://www.seai.ie/grants/home-energy-grants/</t>
  </si>
  <si>
    <t>https://ec.europa.eu/competition/state_aid/cases/216446/216446_604021_8_2.pdf and https://ec.europa.eu/competition/state_aid/cases/202689/202689_557346_30_2.pdf; http://www.res-legal.eu/search-by-country/united-kingdom/tools-list/c/united-kingdom/s/res-hc/t/promotion/sum/204/lpid/203/</t>
  </si>
  <si>
    <t>http://www.res-legal.eu/search-by-country/greece/single/s/res-hc/t/promotion/aid/tax-regulation-mechanism-i-law-no-22381994/lastp/139/; http://www.res-legal.eu/search-by-country/greece/single/s/res-hc/t/promotion/aid/tax-regulation-mechanism-ii-development-law/lastp/139/</t>
  </si>
  <si>
    <t>Armenia(1)</t>
  </si>
  <si>
    <t>Georgia(1)</t>
  </si>
  <si>
    <t>Romania(2)</t>
  </si>
  <si>
    <t>R/P/I/C</t>
  </si>
  <si>
    <t>United Kingdom(3)</t>
  </si>
  <si>
    <t xml:space="preserve">3. The UK's rebate for the residential sector received an extension in 2020. </t>
  </si>
  <si>
    <r>
      <t xml:space="preserve">https://www.researchgate.net/publication/257742384_The_Evolution_of_feed-in_tariff_policy_in_Taiwan, </t>
    </r>
    <r>
      <rPr>
        <u/>
        <sz val="10"/>
        <color rgb="FF1155CC"/>
        <rFont val="Arial"/>
        <family val="2"/>
      </rPr>
      <t>https://www.wfw.com/articles/taiwan-feed-in-tariff-2019-is-it-enough/</t>
    </r>
  </si>
  <si>
    <r>
      <t>FiTs will be reduced retroactively by a certain percentage every year since 2015</t>
    </r>
    <r>
      <rPr>
        <sz val="10"/>
        <color theme="1"/>
        <rFont val="Arial"/>
        <family val="2"/>
      </rPr>
      <t xml:space="preserve">
[The FiT for new wind and solar projects commissioned after 2020 will be reduced. The FiT for biomass and biogas will remain at the current level until 2030.]</t>
    </r>
  </si>
  <si>
    <t>Nova Scotia(2)</t>
  </si>
  <si>
    <t>China(3)</t>
  </si>
  <si>
    <t>Italy(4)</t>
  </si>
  <si>
    <t>Kenya(5)</t>
  </si>
  <si>
    <t>Malawi(6)</t>
  </si>
  <si>
    <t>Mozambique(7)</t>
  </si>
  <si>
    <r>
      <t>United States(</t>
    </r>
    <r>
      <rPr>
        <sz val="10"/>
        <color rgb="FF000000"/>
        <rFont val="Arial"/>
        <family val="2"/>
      </rPr>
      <t>8)</t>
    </r>
  </si>
  <si>
    <t xml:space="preserve">Variable Premium for Differences (CfD) - 11.14 â‚¬/MWh 
Projects under market regime with a fixed compensation to the electric system: 
Fixed Compensation - 37.74 â‚¬/MWh
Fixed Premium for Flexibility - 13.7 â‚¬/MWh
</t>
  </si>
  <si>
    <t>Table of Contents</t>
  </si>
  <si>
    <t>Figure 1. Renewable Energy Shares and Targets, G20 Countries, 2019 and 2020</t>
  </si>
  <si>
    <t>INVESTMENT</t>
  </si>
  <si>
    <t>billion USD</t>
  </si>
  <si>
    <t>POWER</t>
  </si>
  <si>
    <t>Renewable power capacity (including hydropower)</t>
  </si>
  <si>
    <t>Renewable power capacity (not including hydropower)</t>
  </si>
  <si>
    <t>Wind power capacity</t>
  </si>
  <si>
    <t>Bio-power capacity</t>
  </si>
  <si>
    <t>Geothermal power capacity</t>
  </si>
  <si>
    <t>Concentrating solar thermal power (CSP) capacity</t>
  </si>
  <si>
    <t>Ocean power capacity</t>
  </si>
  <si>
    <t>HEAT</t>
  </si>
  <si>
    <t>PJ</t>
  </si>
  <si>
    <t>TRANSPORT</t>
  </si>
  <si>
    <t>Ethanol production (annual)</t>
  </si>
  <si>
    <t>billion litres</t>
  </si>
  <si>
    <t>FAME biodiesel production (annual)</t>
  </si>
  <si>
    <t>HVO biodiesel production (annual)</t>
  </si>
  <si>
    <t>Countries with renewable energy targets</t>
  </si>
  <si>
    <t>#</t>
  </si>
  <si>
    <t>Countries with renewable energy policies</t>
  </si>
  <si>
    <t>Countries with 100% renewable heating and cooling targets</t>
  </si>
  <si>
    <t>Countries with 100% renewable transport targets</t>
  </si>
  <si>
    <t>Countries with 100% renewable electricity targets</t>
  </si>
  <si>
    <t>Countries with heat regulatory policies</t>
  </si>
  <si>
    <t>Countries with feed-in policies (existing)</t>
  </si>
  <si>
    <r>
      <t>Countries with feed-in policies (cumulative)</t>
    </r>
    <r>
      <rPr>
        <vertAlign val="superscript"/>
        <sz val="10"/>
        <color theme="1"/>
        <rFont val="Arial"/>
        <family val="2"/>
      </rPr>
      <t>9</t>
    </r>
  </si>
  <si>
    <r>
      <t>Countries with tendering (cumulative)</t>
    </r>
    <r>
      <rPr>
        <vertAlign val="superscript"/>
        <sz val="10"/>
        <color theme="1"/>
        <rFont val="Arial"/>
        <family val="2"/>
      </rPr>
      <t>9</t>
    </r>
  </si>
  <si>
    <r>
      <t>New investment (annual) in renewable power and fuels</t>
    </r>
    <r>
      <rPr>
        <vertAlign val="superscript"/>
        <sz val="10"/>
        <color rgb="FF000000"/>
        <rFont val="Arial"/>
        <family val="2"/>
      </rPr>
      <t>1</t>
    </r>
    <r>
      <rPr>
        <sz val="10"/>
        <color rgb="FF000000"/>
        <rFont val="Arial"/>
        <family val="2"/>
      </rPr>
      <t xml:space="preserve"> </t>
    </r>
  </si>
  <si>
    <r>
      <t>Hydropower capacity</t>
    </r>
    <r>
      <rPr>
        <vertAlign val="superscript"/>
        <sz val="10"/>
        <color rgb="FF000000"/>
        <rFont val="Arial"/>
        <family val="2"/>
      </rPr>
      <t>2</t>
    </r>
  </si>
  <si>
    <r>
      <t>Solar PV capacity</t>
    </r>
    <r>
      <rPr>
        <vertAlign val="superscript"/>
        <sz val="10"/>
        <color rgb="FF000000"/>
        <rFont val="Arial"/>
        <family val="2"/>
      </rPr>
      <t>3</t>
    </r>
    <r>
      <rPr>
        <sz val="10"/>
        <color theme="1"/>
        <rFont val="Arial"/>
        <family val="2"/>
      </rPr>
      <t> </t>
    </r>
  </si>
  <si>
    <r>
      <t>Modern bio-heat demand (estimated)</t>
    </r>
    <r>
      <rPr>
        <vertAlign val="superscript"/>
        <sz val="10"/>
        <color theme="1"/>
        <rFont val="Arial"/>
        <family val="2"/>
      </rPr>
      <t>4</t>
    </r>
  </si>
  <si>
    <r>
      <t>Solar hot water demand (estimated)</t>
    </r>
    <r>
      <rPr>
        <vertAlign val="superscript"/>
        <sz val="10"/>
        <color theme="1"/>
        <rFont val="Arial"/>
        <family val="2"/>
      </rPr>
      <t>5</t>
    </r>
    <r>
      <rPr>
        <strike/>
        <vertAlign val="superscript"/>
        <sz val="10"/>
        <color theme="1"/>
        <rFont val="Arial"/>
        <family val="2"/>
      </rPr>
      <t xml:space="preserve"> </t>
    </r>
  </si>
  <si>
    <r>
      <t>Geothermal direct-use heat demand (estimated)</t>
    </r>
    <r>
      <rPr>
        <vertAlign val="superscript"/>
        <sz val="10"/>
        <color theme="1"/>
        <rFont val="Arial"/>
        <family val="2"/>
      </rPr>
      <t>6</t>
    </r>
  </si>
  <si>
    <r>
      <t>POLICIES</t>
    </r>
    <r>
      <rPr>
        <vertAlign val="superscript"/>
        <sz val="10"/>
        <color rgb="FF000000"/>
        <rFont val="Arial"/>
        <family val="2"/>
      </rPr>
      <t>7</t>
    </r>
  </si>
  <si>
    <r>
      <t>Countries with biofuel mandates</t>
    </r>
    <r>
      <rPr>
        <vertAlign val="superscript"/>
        <sz val="10"/>
        <color theme="1"/>
        <rFont val="Arial"/>
        <family val="2"/>
      </rPr>
      <t>8</t>
    </r>
  </si>
  <si>
    <t>Note: All values are rounded to whole numbers except for numbers &lt;15, biofuels and investment, which are rounded to one decimal point. FAME = fatty acid methyl esters; HVO = hydrotreated vegetable oil.</t>
  </si>
  <si>
    <r>
      <t>1</t>
    </r>
    <r>
      <rPr>
        <sz val="10"/>
        <color theme="1"/>
        <rFont val="Arial"/>
        <family val="2"/>
      </rPr>
      <t xml:space="preserve"> Data are from BloombergNEF and include investment in new capacity of all biomass, geothermal and wind power projects of more than 1 MW; all hydropower projects of between 1 and 50 MW; all solar power projects, with those less than 1 MW estimated separately; all ocean power projects; and all biofuel projects with an annual production capacity of 1 million litres or more. Total investment values include estimates for undisclosed deals as well as company investment (venture capital, corporate and government research and development, private equity and public market new equity).</t>
    </r>
  </si>
  <si>
    <r>
      <t>2</t>
    </r>
    <r>
      <rPr>
        <sz val="10"/>
        <color theme="1"/>
        <rFont val="Arial"/>
        <family val="2"/>
      </rPr>
      <t xml:space="preserve"> The GSR strives to exclude pure pumped storage capacity from hydropower capacity data.</t>
    </r>
  </si>
  <si>
    <r>
      <t>3</t>
    </r>
    <r>
      <rPr>
        <sz val="10"/>
        <color theme="1"/>
        <rFont val="Arial"/>
        <family val="2"/>
      </rPr>
      <t xml:space="preserve"> Solar PV data are provided in direct current (DC). See Methodological Notes for more information.</t>
    </r>
  </si>
  <si>
    <r>
      <t>4</t>
    </r>
    <r>
      <rPr>
        <sz val="10"/>
        <color theme="1"/>
        <rFont val="Arial"/>
        <family val="2"/>
      </rPr>
      <t xml:space="preserve"> Includes bio-heat supplied by district energy networks and excludes the traditional use of biomass. See Reference Table R1 and related endnote for more information.</t>
    </r>
  </si>
  <si>
    <r>
      <t>5</t>
    </r>
    <r>
      <rPr>
        <sz val="10"/>
        <color theme="1"/>
        <rFont val="Arial"/>
        <family val="2"/>
      </rPr>
      <t xml:space="preserve"> Includes glazed (flat-plate and vacuum tube) and unglazed collectors only. The number for 2020 is a preliminary estimate.</t>
    </r>
  </si>
  <si>
    <r>
      <t>6</t>
    </r>
    <r>
      <rPr>
        <sz val="10"/>
        <color theme="1"/>
        <rFont val="Arial"/>
        <family val="2"/>
      </rPr>
      <t xml:space="preserve"> The estimate of annual growth in output is based on a survey report published in early 2020. The annual growth estimate for 2020 is based on the annualised growth rate in the five-year period since 2014. See Geothermal section of Market and Industry chapter.</t>
    </r>
  </si>
  <si>
    <t>Table 1. Renewable Energy Indicators 2020</t>
  </si>
  <si>
    <t>Annual Investment / Net Capacity Additions / Production in 2020</t>
  </si>
  <si>
    <t xml:space="preserve">Technologies ordered based on total capacity additions during 2020. </t>
  </si>
  <si>
    <t>Solar PV capacity</t>
  </si>
  <si>
    <t>Hydropower capacity</t>
  </si>
  <si>
    <t>Solar water heating capacity</t>
  </si>
  <si>
    <t>Ethanol production</t>
  </si>
  <si>
    <t xml:space="preserve">India </t>
  </si>
  <si>
    <t>Note: Most rankings are based on absolute amounts of investment, power generation capacity or output, or biofuels production; if done on a basis of per capita, national GDP or other, the rankings would be different for many categories (as seen with per capita rankings for renewable power not including hydropower and solar water heating collector capacity).</t>
  </si>
  <si>
    <r>
      <t xml:space="preserve">1 </t>
    </r>
    <r>
      <rPr>
        <sz val="10"/>
        <color theme="1"/>
        <rFont val="Arial"/>
        <family val="2"/>
      </rPr>
      <t>Per capita renewable power capacity (not including hydropower) ranking based on data gathered from various sources for more than 70 countries and on 2019 population data from the World Bank.</t>
    </r>
  </si>
  <si>
    <t>Spain or Germany </t>
  </si>
  <si>
    <r>
      <t>Total Power Capacity or Demand/Output as of End-2020</t>
    </r>
    <r>
      <rPr>
        <sz val="10"/>
        <color theme="1"/>
        <rFont val="Arial"/>
        <family val="2"/>
      </rPr>
      <t> </t>
    </r>
  </si>
  <si>
    <r>
      <t xml:space="preserve">Renewable power capacity </t>
    </r>
    <r>
      <rPr>
        <i/>
        <sz val="10"/>
        <color rgb="FF000000"/>
        <rFont val="Arial"/>
        <family val="2"/>
      </rPr>
      <t>per capita</t>
    </r>
    <r>
      <rPr>
        <sz val="10"/>
        <color rgb="FF000000"/>
        <rFont val="Arial"/>
        <family val="2"/>
      </rPr>
      <t xml:space="preserve"> (not including hydropower)</t>
    </r>
    <r>
      <rPr>
        <vertAlign val="superscript"/>
        <sz val="10"/>
        <color rgb="FF000000"/>
        <rFont val="Arial"/>
        <family val="2"/>
      </rPr>
      <t>1</t>
    </r>
  </si>
  <si>
    <r>
      <t>Biodiesel production</t>
    </r>
    <r>
      <rPr>
        <b/>
        <sz val="10"/>
        <color theme="1"/>
        <rFont val="Arial"/>
        <family val="2"/>
      </rPr>
      <t> </t>
    </r>
  </si>
  <si>
    <t>Figure 5. Spending on Renewable Energy versus Total Capital Expenditure, Selected Oil and Gas Companies, 2020</t>
  </si>
  <si>
    <t>Total Final Energy Consumption</t>
  </si>
  <si>
    <t>Nuclear energy</t>
  </si>
  <si>
    <t>Biomass/solar/geothermal heat</t>
  </si>
  <si>
    <t>Biofuels for transport</t>
  </si>
  <si>
    <t>Wind/solar/biomass/geothermal/ocean power</t>
  </si>
  <si>
    <t>Modern renewables</t>
  </si>
  <si>
    <t>Share of change (%)</t>
  </si>
  <si>
    <t>Total final energy consumption</t>
  </si>
  <si>
    <t>Fossil fuels, nuclear, traditional biomass</t>
  </si>
  <si>
    <t>Note: Solar PV capacity data are provided in direct current (DC). Data are not comparable against technology contributions to electricity generation.</t>
  </si>
  <si>
    <t>Non-renewable share</t>
  </si>
  <si>
    <t>Renewable share</t>
  </si>
  <si>
    <t>Figure 9. Global Electricity Production by Source, and Share of Renewables, 2010-2020</t>
  </si>
  <si>
    <t>Value chain segment</t>
  </si>
  <si>
    <t>Magnitude of impact</t>
  </si>
  <si>
    <t>Comments</t>
  </si>
  <si>
    <t>Distributed renewables for energy access</t>
  </si>
  <si>
    <t>Very high</t>
  </si>
  <si>
    <t>Demand affected by reduced incomes and by social distancing requirements.</t>
  </si>
  <si>
    <t>Transport and logistics</t>
  </si>
  <si>
    <t>High (medium term)</t>
  </si>
  <si>
    <t xml:space="preserve">Greatly affected by temporary parts shortages, social distancing measures, quarantines and border controls. </t>
  </si>
  <si>
    <t>Construction and installation</t>
  </si>
  <si>
    <t>High</t>
  </si>
  <si>
    <t>Strongly affected by lockdowns and delays, limits on the numbers of workers allowed on-site and social distancing requirements. Less impact in the second half of 2020.</t>
  </si>
  <si>
    <t>Drop in demand due to the decline in transport volumes and to cheaper fossil-based diesel, but this was moderated in some countries by increases in blending mandates.</t>
  </si>
  <si>
    <t>Manufacturing and procurement</t>
  </si>
  <si>
    <t>High (short term)</t>
  </si>
  <si>
    <t>Heavy effects on factory workers, technicians and engineers due to temporary factory closures.</t>
  </si>
  <si>
    <t>Operations and maintenance</t>
  </si>
  <si>
    <t>Low to medium</t>
  </si>
  <si>
    <t xml:space="preserve">Travel to some project sites affected by border closures and quarantine rules; however, energy generation is an essential service and the physical space available at wind and solar farms often allows for social distancing. </t>
  </si>
  <si>
    <t>Project planning</t>
  </si>
  <si>
    <t>Low</t>
  </si>
  <si>
    <t>Many jobs can be performed remotely.</t>
  </si>
  <si>
    <t>Table 3. COVID-19’s Impacts on Employment in Segments of the Renewable Energy Supply Chain</t>
  </si>
  <si>
    <t>Figure 2. Estimated Renewable Share of Total Final Energy Consumption, 2009 and 2019</t>
  </si>
  <si>
    <t>Figure 3. Estimated Growth in Modern Renewables as Share of Total Final Energy Consumption Between 2009 and 2019</t>
  </si>
  <si>
    <t>Figure 4. Renewable Energy in Total Final Energy Consumption, by Final Energy Use, 2018</t>
  </si>
  <si>
    <t>Table 2. Top Five Countries 2020</t>
  </si>
  <si>
    <t>Figure 7. Annual Additions of Renewable Power Capacity, by Technology and Total, 2014-2020</t>
  </si>
  <si>
    <t>Figure 8. Shares of Net Annual Additions in Power Generating Capacity, 2010-2020</t>
  </si>
  <si>
    <t>Figure 10. Number of Countries with Renewable Energy Policies, by Sector, 2004-2020</t>
  </si>
  <si>
    <t>Change in 2020</t>
  </si>
  <si>
    <t>Existing at End-2020</t>
  </si>
  <si>
    <t>~0</t>
  </si>
  <si>
    <t>Concentrating solar thermal power (CSP)</t>
  </si>
  <si>
    <t>Consumption in 2020</t>
  </si>
  <si>
    <t>&lt;0.1</t>
  </si>
  <si>
    <t>Production in 2020</t>
  </si>
  <si>
    <t>Biodiesel (FAME)</t>
  </si>
  <si>
    <t>Biodiesel (HVO)</t>
  </si>
  <si>
    <r>
      <t>1</t>
    </r>
    <r>
      <rPr>
        <sz val="10"/>
        <color theme="1"/>
        <rFont val="Arial"/>
        <family val="2"/>
      </rPr>
      <t xml:space="preserve"> Solar PV data are provided in direct current (DC).</t>
    </r>
  </si>
  <si>
    <r>
      <t>2</t>
    </r>
    <r>
      <rPr>
        <sz val="10"/>
        <color theme="1"/>
        <rFont val="Arial"/>
        <family val="2"/>
      </rPr>
      <t xml:space="preserve"> Data do not include heat pumps.</t>
    </r>
  </si>
  <si>
    <r>
      <t>3</t>
    </r>
    <r>
      <rPr>
        <sz val="10"/>
        <color theme="1"/>
        <rFont val="Arial"/>
        <family val="2"/>
      </rPr>
      <t xml:space="preserve"> Data do not include air, PV-thermal or concentrating collectors.</t>
    </r>
  </si>
  <si>
    <r>
      <t xml:space="preserve">Power Capacity </t>
    </r>
    <r>
      <rPr>
        <sz val="10"/>
        <color theme="1"/>
        <rFont val="Arial"/>
        <family val="2"/>
      </rPr>
      <t>(GW)</t>
    </r>
  </si>
  <si>
    <r>
      <t>Bio-</t>
    </r>
    <r>
      <rPr>
        <sz val="10"/>
        <color rgb="FF000000"/>
        <rFont val="Arial"/>
        <family val="2"/>
      </rPr>
      <t>power</t>
    </r>
  </si>
  <si>
    <r>
      <t>Solar PV</t>
    </r>
    <r>
      <rPr>
        <vertAlign val="superscript"/>
        <sz val="10"/>
        <color theme="1"/>
        <rFont val="Arial"/>
        <family val="2"/>
      </rPr>
      <t>1</t>
    </r>
  </si>
  <si>
    <r>
      <t xml:space="preserve">Heat Demand </t>
    </r>
    <r>
      <rPr>
        <sz val="10"/>
        <color theme="1"/>
        <rFont val="Arial"/>
        <family val="2"/>
      </rPr>
      <t>(EJ)</t>
    </r>
  </si>
  <si>
    <r>
      <t>Geothermal direct use</t>
    </r>
    <r>
      <rPr>
        <vertAlign val="superscript"/>
        <sz val="10"/>
        <color theme="1"/>
        <rFont val="Arial"/>
        <family val="2"/>
      </rPr>
      <t>2</t>
    </r>
  </si>
  <si>
    <r>
      <t>Solar hot water</t>
    </r>
    <r>
      <rPr>
        <vertAlign val="superscript"/>
        <sz val="10"/>
        <color theme="1"/>
        <rFont val="Arial"/>
        <family val="2"/>
      </rPr>
      <t xml:space="preserve">3 </t>
    </r>
  </si>
  <si>
    <r>
      <t xml:space="preserve">Transport Fuel Production </t>
    </r>
    <r>
      <rPr>
        <sz val="10"/>
        <color theme="1"/>
        <rFont val="Arial"/>
        <family val="2"/>
      </rPr>
      <t>(billion litres per year)</t>
    </r>
  </si>
  <si>
    <t>Figure 11. Status of Countries in Meeting Their 2020 Renewable Energy Targets and Setting New Ones</t>
  </si>
  <si>
    <t>Figure 12. Countries with Selected Climate Policies, Early 2021</t>
  </si>
  <si>
    <t>Note: Carbon pricing policies include emission trading systems and carbon taxes. Net-zero emissions targets shown are binding and include those that are in law or policy documents, as well as those that have already been achieved. Fossil fuel ban data include both targeted and existing bans across the power, transport and heating sectors. Jurisdictions marked with a flag have some type of fossil fuel ban in one or more sector. See GSR 2021 Data Pack for details. Not all cities with policies are shown; see REN21 Renewables in Cities 2021 Global Status Report for more comprehensive city policies.</t>
  </si>
  <si>
    <t>Source: Data on 2019 CO2 emissions, in kilotonnes (kt) and as shares of world emissions, from EDGAR - Emissions Database for Global Atmospheric Research https://edgar.jrc.ec.europa.eu/country_profile</t>
  </si>
  <si>
    <t>Germany(1)</t>
  </si>
  <si>
    <t>1. There is both an existing and targeted fossil fuel ban on heating in Germany. See Reference Table R4.</t>
  </si>
  <si>
    <t>North Africa</t>
  </si>
  <si>
    <t>Figure 13. Sectoral Coverage of Renewable Heating and Cooling Policies, as of End-2020</t>
  </si>
  <si>
    <t>Country/State/Province</t>
  </si>
  <si>
    <t>Figure 14. National and Sub-National Renewable Transport Mandates, End-2020</t>
  </si>
  <si>
    <t>Note: Shading shows countries and states/provinces with mandates for either biodiesel, ethanol or both.</t>
  </si>
  <si>
    <t>Figure 15. Targets for Renewable Power and Electric Vehicles, as of End-2020</t>
  </si>
  <si>
    <t>None</t>
  </si>
  <si>
    <t>ban (sales)</t>
  </si>
  <si>
    <t>No national share target</t>
  </si>
  <si>
    <t>ban (sales) proposed</t>
  </si>
  <si>
    <t>ban (sales) 
ICE and HEVs</t>
  </si>
  <si>
    <t>Iceland(1)</t>
  </si>
  <si>
    <t>Nepal(2)</t>
  </si>
  <si>
    <t>Quebec(2)</t>
  </si>
  <si>
    <t>Norway(1)</t>
  </si>
  <si>
    <t>1. Iceland and Norway have already achieved 100% renewable power.</t>
  </si>
  <si>
    <t>2. Nepal and Quebec do not have renewable power targets; the values in the table are actual renewable power shares (close to 100%).</t>
  </si>
  <si>
    <t>Figure 16. Renewable Energy Feed-in Tariﬀs and Tenders, 2010-2020</t>
  </si>
  <si>
    <r>
      <t>Table 6</t>
    </r>
    <r>
      <rPr>
        <b/>
        <sz val="11"/>
        <color theme="1"/>
        <rFont val="Arial"/>
        <family val="2"/>
      </rPr>
      <t>. Renewable Energy Targets and Policies, 2020</t>
    </r>
  </si>
  <si>
    <t>Figure 17. Estimated Shares of Bioenergy in Total Final Energy Consumption, Overall and by End-Use Sector, 2019</t>
  </si>
  <si>
    <t>Note: Data should not be compared with previous years because of revisions due to improved or adjusted data or methodology. Totals may not add up due to rounding. Buildings and industry categories include bioenergy supplied by district energy networks.</t>
  </si>
  <si>
    <t>Figure 18. Global Bioenergy Use for Heating, by End-Use, 2009-2019</t>
  </si>
  <si>
    <t>Figure 21. Geothermal Power Capacity and Additions, Top 10 Countries and Rest of World, 2020</t>
  </si>
  <si>
    <t>2019 total capacity</t>
  </si>
  <si>
    <t>2020 total capacity</t>
  </si>
  <si>
    <t>Figure 22. Geothermal Direct Use, Estimates for Top 10 Countries and Rest of World, 2020</t>
  </si>
  <si>
    <t>Figure 23. Hydropower Global Capacity, Shares of Top 10 Countries and Rest of World, 2020</t>
  </si>
  <si>
    <t>2020 capacity</t>
  </si>
  <si>
    <t>Figure 25. Solar PV Global Capacity and Annual Additions, 2010-2020</t>
  </si>
  <si>
    <t>Figure 26. Solar PV Global Capacity, by Country and Region, 2010-2020</t>
  </si>
  <si>
    <t>Figure 24. Hydropower Capacity and Additions, Top 10 Countries for Capacity Added, 2020</t>
  </si>
  <si>
    <r>
      <t>GW</t>
    </r>
    <r>
      <rPr>
        <vertAlign val="subscript"/>
        <sz val="10"/>
        <rFont val="Arial"/>
        <family val="2"/>
      </rPr>
      <t>DC</t>
    </r>
  </si>
  <si>
    <r>
      <t>GW</t>
    </r>
    <r>
      <rPr>
        <b/>
        <vertAlign val="subscript"/>
        <sz val="10"/>
        <rFont val="Arial"/>
        <family val="2"/>
      </rPr>
      <t>DC</t>
    </r>
  </si>
  <si>
    <r>
      <t>Capacity Added in 2020 (GW</t>
    </r>
    <r>
      <rPr>
        <b/>
        <vertAlign val="subscript"/>
        <sz val="10"/>
        <color theme="1"/>
        <rFont val="Arial"/>
        <family val="2"/>
      </rPr>
      <t>DC</t>
    </r>
    <r>
      <rPr>
        <b/>
        <sz val="10"/>
        <color theme="1"/>
        <rFont val="Arial"/>
        <family val="2"/>
      </rPr>
      <t>)</t>
    </r>
  </si>
  <si>
    <t>Figure 27. Solar PV Capacity and Additions, Top 10 Countries for Capacity Added, 2020</t>
  </si>
  <si>
    <t>Figure 28. Solar PV Global Capacity Additions, Shares of Top 10 Countries and Rest of World, 2020</t>
  </si>
  <si>
    <t>CSP TOTALS IN MW</t>
  </si>
  <si>
    <t>CSP TOTALS IN GW</t>
  </si>
  <si>
    <t xml:space="preserve">United States </t>
  </si>
  <si>
    <t xml:space="preserve">Spain </t>
  </si>
  <si>
    <t xml:space="preserve">Rest of World </t>
  </si>
  <si>
    <t>Total Added MW</t>
  </si>
  <si>
    <t xml:space="preserve">Global Total MW </t>
  </si>
  <si>
    <t>Annual increase %</t>
  </si>
  <si>
    <t>Spain % of global</t>
  </si>
  <si>
    <t>US % of global</t>
  </si>
  <si>
    <t>Added</t>
  </si>
  <si>
    <t xml:space="preserve">Total </t>
  </si>
  <si>
    <t>Figure 29. Concentrating Solar Thermal Power Global Capacity, by Country and Region, 2010-2020</t>
  </si>
  <si>
    <t>THERMAL ENERGY STORAGE</t>
  </si>
  <si>
    <t>MWh</t>
  </si>
  <si>
    <t>GWh</t>
  </si>
  <si>
    <t>Annual Increase</t>
  </si>
  <si>
    <t>Total - Added</t>
  </si>
  <si>
    <t>Figure 30. Thermal Energy Storage Global Capacity and Annual Additions, 2010-2020</t>
  </si>
  <si>
    <t>Gigawatts-thermal</t>
  </si>
  <si>
    <t>Glazed Collectors Total</t>
  </si>
  <si>
    <t>Unglazed Collectors Total</t>
  </si>
  <si>
    <t>Water Collectors Total</t>
  </si>
  <si>
    <t>Figure 31. Solar Water Heating Collectors Global Capacity, 2010-2020</t>
  </si>
  <si>
    <t>Rank</t>
  </si>
  <si>
    <t>Glazed - flat plate collectors MW 2020</t>
  </si>
  <si>
    <t>Glazed - evacuated tube collectors MW 2020</t>
  </si>
  <si>
    <t>Unglazed collectors MW 2020</t>
  </si>
  <si>
    <t xml:space="preserve">Growth 2019/2020
</t>
  </si>
  <si>
    <t>26%</t>
  </si>
  <si>
    <t>18</t>
  </si>
  <si>
    <t>19</t>
  </si>
  <si>
    <t>Note: Additions represent gross capacity added. For the Netherlands, the shares of flat plate and vacuum tube collectors were estimated based on actual shares in 2019. For Morocco, the share of collector types was not available.</t>
  </si>
  <si>
    <t>Figure 32. Solar Water Heating Collector Additions, Top 20 Countries for Capacity Added, 2020</t>
  </si>
  <si>
    <t>Cumulative collector area in operation within Europe [m²]</t>
  </si>
  <si>
    <t>Cumulative collector area in operation outside Europe [m²]</t>
  </si>
  <si>
    <t xml:space="preserve">Number of systems added within Europe </t>
  </si>
  <si>
    <t>Number of systems added outside Europe</t>
  </si>
  <si>
    <t>World Total = 471 Systems</t>
  </si>
  <si>
    <t>Note: Includes large-scale solar thermal installations for residential, commercial and public buildings. Data are for solar water collectors and concentrating collectors.</t>
  </si>
  <si>
    <t>Figure 33. Solar District Heating, Global Annual Additions and Total Area in Operation, 2010-2020</t>
  </si>
  <si>
    <t>Figure 34. Wind Power Global Capacity and Annual Additions, 2010-2020</t>
  </si>
  <si>
    <t>Figure 35. Wind Power Capacity and Additions, Top 10 Countries for Capacity Added, 2020</t>
  </si>
  <si>
    <t>Figure 36. Wind Power Offshore Global Capacity by Region, 2010-2020</t>
  </si>
  <si>
    <t>Change Relative to 2019</t>
  </si>
  <si>
    <t>Note: Capacity additions are rounded to the nearest 0.1 GW, and totals are rounded to the nearest 1 GW except when totals are less than 10 GW. Rounding is to account for uncertainties and inconsistencies in available data. Capacity amounts of less than 50 MW are designated by “~0”. For more information and statistics, see Hydropower section in Market and Industry chapter and related endnotes.</t>
  </si>
  <si>
    <t>Total End-2019</t>
  </si>
  <si>
    <t xml:space="preserve">Note: The top countries by additions for 2019 were China, the United States, India, Japan, Vietnam, Australia, Spain, Germany, Ukraine and the Republic of Korea. Country data are rounded to the nearest 0.1 GW, and world totals are rounded to the nearest 1 GW. Rounding is to account for uncertainties and inconsistencies in available data; where totals do not add up, the difference is due to rounding. Data are provided in direct current (DC); data for India, Japan and the United States were converted from official data reported in alternating current (AC) into DC by sources listed for this table. Data are from a variety of sources, some of which differ significantly because of variations in accounting or methodology. For more information, see Solar PV section in Market and Industry chapter and related endnotes. </t>
  </si>
  <si>
    <t xml:space="preserve">Country </t>
  </si>
  <si>
    <t xml:space="preserve">World Total </t>
  </si>
  <si>
    <t>Note: Table includes all countries with operating commercial CSP capacity at end-2019. Pilot and demonstration facilities and facilities with capacities of 5 MW or less are excluded from the table. National data are rounded to the nearest MW, and world totals are rounded to the nearest 5 MW. Rounding is to account for uncertainties and inconsistencies in available data; where totals do not add up, the difference is due to rounding. Capacity data reflect net capacity; where it is not possible to verify if reported capacity reflects net or gross capacity, capacity is assumed to be net. For more information, see CSP section in Market and Industry chapter and related endnotes.</t>
  </si>
  <si>
    <t>Country </t>
  </si>
  <si>
    <t xml:space="preserve">Added 2020 </t>
  </si>
  <si>
    <t>209/236.3</t>
  </si>
  <si>
    <t>72/52.0</t>
  </si>
  <si>
    <t>281/288.3</t>
  </si>
  <si>
    <t>Note: Country data are rounded to the nearest 0.1 GW (with the exception of China’s official data, which are rounded to nearest GW to account for differences among official sources); world data are rounded to the nearest GW. Rounding is to account for uncertainties and inconsistencies in available data; where totals do not add up, the difference is due to rounding or to repowering/removal of existing projects. Several countries repowered or decommissioned existing capacity during the year, which is reflected in the table to the extent possible. Data are from a variety of sources, some of which differ significantly because of variations in accounting or methodology. For more information, see Wind Power section in Market and Industry chapter and related endnotes.</t>
  </si>
  <si>
    <t>Note: Global total reflects additional countries not shown. Numbers are based on the best data available at the time of production. To account for uncertainties and inconsistencies in available data, numbers are rounded to the nearest 1 GW, with the exception of the following: capacity totals below 20 GW and per capita totals are rounded to the nearest decimal point. Where totals do not add up, the difference is due to rounding. Capacity amounts of &lt;50 MW (including pilot projects) are designated by “~0.” For more precise capacity data, see Global Overview and Market and Industry chapters and related endnotes. Numbers should not be compared with prior versions of this table to obtain year-by-year increases, as some adjustments are due to improved or adjusted data rather than to actual capacity changes. Hydropower totals, and therefore the total world renewable capacity (and totals for some countries), reflect an effort to omit pure pumped storage capacity. For more information on hydropower and pumped storage, see Methodological Notes.</t>
  </si>
  <si>
    <r>
      <t>GW</t>
    </r>
    <r>
      <rPr>
        <vertAlign val="subscript"/>
        <sz val="10"/>
        <color rgb="FF000000"/>
        <rFont val="Arial"/>
        <family val="2"/>
      </rPr>
      <t>DC</t>
    </r>
  </si>
  <si>
    <r>
      <rPr>
        <sz val="10"/>
        <color theme="1"/>
        <rFont val="Arial"/>
        <family val="2"/>
      </rPr>
      <t xml:space="preserve">Sources: New Energy Update, “CSP Today global tracker”, http://tracker.newenergyupdate.com/tracker/projects, viewed on numerous dates leading up to 27 April 2020; US National Renewable Energy Laboratory, “Concentrating solar power projects”, https://solarpaces.nrel.gov, with the page and its subpages viewed on numerous dates leading up to 27 April 2020 (some subpages are referenced individually throughout the CSP section) and references cited in the CSP section of Renewable Energy Policy Network for the 21st Century (REN21), </t>
    </r>
    <r>
      <rPr>
        <i/>
        <sz val="10"/>
        <color theme="1"/>
        <rFont val="Arial"/>
        <family val="2"/>
      </rPr>
      <t>Renewables 2019 Global Status Report</t>
    </r>
    <r>
      <rPr>
        <sz val="10"/>
        <color theme="1"/>
        <rFont val="Arial"/>
        <family val="2"/>
      </rPr>
      <t xml:space="preserve"> (Paris: 2019), pp. 107-09, https://www.ren21.net/wp-content/uploads/2019/05/gsr_2019_full_report_en.pdf. In some cases, information from the above sources was verified against additional country specific sources, as cited in the endnotes for the CSP section. Global CSP data are based on commercial facilities only; demonstration and pilot facilities are excluded, with the exception of certain plants in China that are described as “demonstration” plants by the government but are nonetheless large- (utility-) scale, grid-connected plants that are operating or will operate commercially. Data discrepancies between REN21 and other reference sources are due primarily to differences in categorisation and thresholds for inclusion of specific CSP facilities in overall global totals.</t>
    </r>
  </si>
  <si>
    <r>
      <t>Sources</t>
    </r>
    <r>
      <rPr>
        <b/>
        <sz val="10"/>
        <color theme="1"/>
        <rFont val="Arial"/>
        <family val="2"/>
      </rPr>
      <t>:</t>
    </r>
    <r>
      <rPr>
        <sz val="10"/>
        <color theme="1"/>
        <rFont val="Arial"/>
        <family val="2"/>
      </rPr>
      <t xml:space="preserve"> International Energy Agency (IEA) Photovoltaic Power Systems Programme (PVPS), Trends in Photovoltaic Applications 2020 (Paris: 2020), https://iea-pvps.org/wp-content/uploads/2020/11/IEA_PVPS_Trends_Report_2020-1.pdf, IEA PVPS, Snapshot of Global PV Markets 2021 (Paris: April 2021), https://iea-pvps.org/wp-content/uploads/2021/04/IEA_PVPS_Snapshot_2021-V3.pdf, and Becquerel Institute, Brussels, personal communication with REN21, March-May 2021. China: China National Energy Administration (NEA), “National Energy Administration releases 2020 national power industry statistics”, 20 January 2021, http://www.nea.gov.cn/2021-01/20/c_139683739.htm (using Google Translate); and National Energy Board, cited in National Energy Administration, “Transcript of the online press conference of the National Energy Administration in the first quarter of 2021”, 30 January 2021, http://www.nea.gov.cn/2021-01/30/c_139708580.htm (using Google Translate). United States: National Renewable Energy Laboratory (NREL), provided by G. Masson, Becquerel Institute and IEA PVPS, Brussels, personal communication with REN21, 25 May 2021. Also see Solar Energy Industries Association (SEIA) and Wood Mackenzie, “U.S. Solar Market Insight – 2020 Year in Review – Executive Summary, https://www.seia.org/research-resources/solar-market-insight-report-2020-year-review; US Department of Energy (DOE), Energy Information Administration (EIA), Electric Power Monthly with Data for December 2020 (Washington, DC: February 2021), Table 6.1, https://www.eia.gov/electricity/monthly/archive/february2021.pdf. Vietnam: IEA PVPS, Trends in Photovoltaic Applications 2020, op. cit. this note, p. 22; IEA PVPS, Snapshot of Global PV Markets 2021, op. cit. this note; Vietnam Ministry of Industry and Trade, notice dated 31 December 2020, cited in E. A. Gunther, “Vietnam rooftop solar records major boom as more than 9GW installed in 2020”, PV Tech, 6 January 2021, https://www.pv-tech.org/vietnam-rooftop-solar-records-major-boom-as-more-than-9gw-installed-in-2020/. Note that other sources provide year-end 2020 capacity data as high as 19.4 GWDC. See related endnotes in Solar PV section in Market and Industry chapter for more information. Japan: IEA PVPS, Snapshot of Global PV Markets 2021, op. cit. this note; Becquerel Institute, op. cit. this note; and RTS Corporation, cited in A. Bhambhani, “RTS Corporation Says In 2020, Japan Grew Annual Solar PV Capacity By 17% To Around 8.2 GW DC Reaching Cumulative Of 71.7 GW DC”, Taiyangnews, 20 January 2021, http://taiyangnews.info/markets/japan-installed-8-gw-dc-new-solar-capacity-in-2020/. Germany: IEA PVPS, Snapshot of Global PV Markets 2021, op. cit. this note; Becquerel Institute, op. cit. this note; and German Federal Ministry for Economic Affairs and Energy and Arbeitsgruppe Erneuerbare Energien – Statistik (AGEE-Stat), Time Series for the Development of Renewable Energy Sources in Germany – Based on Statistical Data from the Working Group on Renewable Energy-Statistics (AGEE-Stat) (status: February 2021), (Dessau-Roßlau: 2021), p. 7, https://www.erneuerbare-energien.de/EE/Navigation/DE/Service/Erneuerbare_Energien_in_Zahlen/Zeitreihen/zeitreihen.html. India: IEA PVPS, Trends in Photovoltaic Applications 2020, op. cit. this note, p. 22; IEA PVPS, Snapshot of Global PV Markets 2021, op. cit. this note; and Becquerel Institute, op. cit. this note. All based on data from  Government of India (GOI), Ministry of New and Renewable Energy (MNRE), “Physical Progress – Programme/Scheme wise physical progress in 2019-20 &amp; cumulative upto Dec, 2019”, https://mnre.gov.in/physical-progress-achievements, viewed 9 January 2020, and data at end 2020 from GOI, MNRE, “Physical Progress – Programme/Scheme wise physical progress in 2020-21 &amp; cumulative upto Dec, 2020”, https://mnre.gov.in/physical-progress-achievements, viewed 3 February 2021. Official data were converted from alternating current (AC) to direct current (DC) by IEA PVPS and Becquerel Institute. See related endnotes in Solar PV section in Market and Industry chapter for more information. Australia: IEA PVPS, Trends in Photovoltaic Applications 2020, op. cit. this note, p. 84; IEA PVPS, Snapshot of Global PV Markets 2021, op. cit. this note; Becquerel Institute, op. cit. this note; Australian PV Institute (APVI), APVI Solar Map, funded by the Australian Renewable Energy Agency, https://pv-map.apvi.org.au/analyses, viewed 8 March 2021. Republic of Korea: IEA PVPS, Trends in Photovoltaic Applications 2020, op. cit. this note, p. 84; IEA PVPS, Snapshot of Global PV Markets 2021, op. cit. this note; and from Becquerel Institute, op. cit. this note. Brazil: ABSOLAR, “Energia solar fotovoltaica no Brasil – Infográfico ABSOLAR”, 4 May 2021, no. 31, https://www.absolar.org.br/mercado/infografico, viewed 10 May 2021. Netherlands: IEA PVPS, Snapshot of Global PV Markets 2021, op. cit. this note; Becquerel Institute, op. cit. this note; and from Dutch New Energy, Nationaal Solar Trendrapport 2021, cited in E. Bellini, “Netherlands deployed 2.93 GW of solar in 2020”, pv magazine, 21 January 2021,  https://www.pv-magazine.com/2021/01/21/netherlands-deployed-2-93-gw-of-solar-in-2020. Italy: IEA PVPS, Trends in Photovoltaic Applications 2020, op. cit. this note, p. 84; Becquerel Institute, op. cit. this note. United Kingdom: IEA PVPS, Snapshot of Global PV Markets 2021, op. cit. this note; Becquerel Institute, op. cit. this note; Solar Energy UK, cited in M. Hall, “UK added 545 MW of solar last year to hit 13.9 GW”, pv magazine, 21 January 2021, https://www.pv-magazine.com/2021/01/21/uk-added-545-mw-of-solar-last-year-to-hit-13-9-gw. See Solar PV section in Market and Industry chapter and related endnotes for additional statistics and details.</t>
    </r>
  </si>
  <si>
    <r>
      <t>MW</t>
    </r>
    <r>
      <rPr>
        <vertAlign val="subscript"/>
        <sz val="10"/>
        <color rgb="FF000000"/>
        <rFont val="Arial"/>
        <family val="2"/>
      </rPr>
      <t>th</t>
    </r>
  </si>
  <si>
    <r>
      <t>GW</t>
    </r>
    <r>
      <rPr>
        <vertAlign val="subscript"/>
        <sz val="10"/>
        <color rgb="FF000000"/>
        <rFont val="Arial"/>
        <family val="2"/>
      </rPr>
      <t>th</t>
    </r>
  </si>
  <si>
    <r>
      <t>Data are rounded: end-2020 data for individual countries, Total 20 Top Countries and World Total are rounded to nearest 0.1 GW</t>
    </r>
    <r>
      <rPr>
        <vertAlign val="subscript"/>
        <sz val="10"/>
        <color theme="1"/>
        <rFont val="Arial"/>
        <family val="2"/>
      </rPr>
      <t>th</t>
    </r>
    <r>
      <rPr>
        <sz val="10"/>
        <color theme="1"/>
        <rFont val="Arial"/>
        <family val="2"/>
      </rPr>
      <t>; additions for individual countries, Total 20 Top Countries and World Total are rounded to nearest 1 MW</t>
    </r>
    <r>
      <rPr>
        <vertAlign val="subscript"/>
        <sz val="10"/>
        <color theme="1"/>
        <rFont val="Arial"/>
        <family val="2"/>
      </rPr>
      <t>th</t>
    </r>
    <r>
      <rPr>
        <sz val="10"/>
        <color theme="1"/>
        <rFont val="Arial"/>
        <family val="2"/>
      </rPr>
      <t>. Where totals do not add up, the difference is due to rounding. By accepted convention, 1 million square metres = 0.7 GW</t>
    </r>
    <r>
      <rPr>
        <vertAlign val="subscript"/>
        <sz val="10"/>
        <color theme="1"/>
        <rFont val="Arial"/>
        <family val="2"/>
      </rPr>
      <t>th</t>
    </r>
    <r>
      <rPr>
        <sz val="10"/>
        <color theme="1"/>
        <rFont val="Arial"/>
        <family val="2"/>
      </rPr>
      <t xml:space="preserve">. </t>
    </r>
  </si>
  <si>
    <r>
      <t>China</t>
    </r>
    <r>
      <rPr>
        <vertAlign val="superscript"/>
        <sz val="10"/>
        <color rgb="FF000000"/>
        <rFont val="Arial"/>
        <family val="2"/>
      </rPr>
      <t>1</t>
    </r>
  </si>
  <si>
    <r>
      <t>Germany</t>
    </r>
    <r>
      <rPr>
        <vertAlign val="superscript"/>
        <sz val="10"/>
        <color theme="1"/>
        <rFont val="Arial"/>
        <family val="2"/>
      </rPr>
      <t>2</t>
    </r>
    <r>
      <rPr>
        <sz val="10"/>
        <color theme="1"/>
        <rFont val="Arial"/>
        <family val="2"/>
      </rPr>
      <t xml:space="preserve"> </t>
    </r>
  </si>
  <si>
    <r>
      <t>China</t>
    </r>
    <r>
      <rPr>
        <vertAlign val="superscript"/>
        <sz val="10"/>
        <color theme="1"/>
        <rFont val="Arial"/>
        <family val="2"/>
      </rPr>
      <t>1</t>
    </r>
  </si>
  <si>
    <r>
      <t>1</t>
    </r>
    <r>
      <rPr>
        <sz val="10"/>
        <color theme="1"/>
        <rFont val="Arial"/>
        <family val="2"/>
      </rPr>
      <t xml:space="preserve"> For China, data to the left of the “/” are the amounts officially classified as connected to the grid and operational (receiving FIT premium) by year’s end; data to the right are total installed capacity, most, if not all, of which was connected to substations by year’s end. The world totals include the higher numbers for China. (See Wind Power section in Market and Industry chapter and related endnotes for more details.)</t>
    </r>
  </si>
  <si>
    <r>
      <t xml:space="preserve">2 </t>
    </r>
    <r>
      <rPr>
        <sz val="10"/>
        <color theme="1"/>
        <rFont val="Arial"/>
        <family val="2"/>
      </rPr>
      <t>For Germany, numbers do not add up due to rounding and the decommissioning of existing capacity.</t>
    </r>
  </si>
  <si>
    <t>Source: IEA, IRENA, UNSD, World Bank, WHO, Tracking SDG 7: The Energy Progress Report (Washington, DC: 2021), link to be added when report is published; and Adrian Whiteman, IRENA, personal communication with Renewable Energy Policy Network for the 21st Century (REN21), 31 March 2021.</t>
  </si>
  <si>
    <t>Figure 38. Top 7 Countries with the Highest Electricity Access Rate from Distributed Renewable Energy Solutions, 2019</t>
  </si>
  <si>
    <t>Figure 39. Population with Access to Modern Energy Cooking Services, by Region, 2020</t>
  </si>
  <si>
    <t>Source: Energy Sector Management Assistance Program (ESMAP), The State of Access to Modern Energy Cooking Services (Washington, DC: 2020), http://documents1.worldbank.org/curated/en/937141600195758792/pdf/The-State-of-Access-to-Modern-Energy-Cooking-Services.pdf.</t>
  </si>
  <si>
    <t>Figure 40. Production of Biogas for Cooking, Selected Countries, 2015 and 2020</t>
  </si>
  <si>
    <t xml:space="preserve">Source: Adrian Whiteman, IRENA, Abu Dhabi, personal communication with REN21, 31 March 2021. </t>
  </si>
  <si>
    <t>Figure 41. Sales Volumes of Affiliated Off-Grid Solar Systems, Selected Regions, 2019 and 2020</t>
  </si>
  <si>
    <t>Source: Mini-Grids Partnership, BloombergNEF, SEforALL, State of the Global Mini-grids Market Report 2020, 2020, p. 19, https://minigrids.org/market-report-2020.</t>
  </si>
  <si>
    <t xml:space="preserve">Figure 43. Shares of Annual Commitments to Off-Grid Renewable Energy, by Type of Investor, 2013-2019 </t>
  </si>
  <si>
    <t>Source: IRENA and CPI, Global Landscape of Renewable Energy Finance 2020, 2020, https://www.irena.org/-/media/Files/IRENA/Agency/Publication/2020/Nov/IRENA_CPI_Global_finance_2020.pdf.</t>
  </si>
  <si>
    <t>Source: GOGLA Investments Database, 2020, https://www.gogla.org/access-to-finance/investment-data, viewed 22 April 2020.</t>
  </si>
  <si>
    <t>Figure 43. Shares of Off-Grid Solar Financing, by Type of Funding, 2012-2020</t>
  </si>
  <si>
    <t>Figure 45. Key Improvements in RISE Indicators, Selected Regions, 2010, 2015 and 2019</t>
  </si>
  <si>
    <t>Source: World Bank and ESMAP, "RISE Analytics: Indicator/sub-indicator by region", https://rise.esmap.org/analytics, viewed 12 March 2021.</t>
  </si>
  <si>
    <t>Table 7. Distributed Renewables Policies for Electricity Access, Selected Countries, 2020</t>
  </si>
  <si>
    <t>Figure 46. Global Investment in Renewable Energy Capacity in Developed, Emerging and Developing Countries, 2010–2020</t>
  </si>
  <si>
    <r>
      <t xml:space="preserve">Source: BloombergNEF, </t>
    </r>
    <r>
      <rPr>
        <i/>
        <sz val="10"/>
        <rFont val="Arial"/>
        <family val="2"/>
      </rPr>
      <t>Energy Transition Investment Trends</t>
    </r>
    <r>
      <rPr>
        <sz val="10"/>
        <rFont val="Arial"/>
        <family val="2"/>
      </rPr>
      <t>, January 2021, https://about.bnef.com/energy-transition-investment, and A. McCrone, London, personal communication with REN21, 18 March 2021.</t>
    </r>
  </si>
  <si>
    <t>Source: BloombergNEF, Energy Transition Investment Trends, January 2021, https://about.bnef.com/energy-transition-investment, and Angus McCrone, London, personal communication with Renewable Energy Policy Network for the 21st Century (REN21), 18 March 2021.</t>
  </si>
  <si>
    <t>Figure 47. Global Capacity Investment in Renewable Energy Capacity, by Country and Region, 2010-2020</t>
  </si>
  <si>
    <t>Figure 48. Global Investment in Renewable Energy by Technology, 2010, 2019 and 2020</t>
  </si>
  <si>
    <t>Renewables:</t>
  </si>
  <si>
    <t>Enabling technologies and energy efficiency:</t>
  </si>
  <si>
    <t xml:space="preserve">Source: Based on Energy Policy Tracker, viewed on 19 April 2021, https://www.energypolicytracker.org/search-results. </t>
  </si>
  <si>
    <t xml:space="preserve">Figure 49. Energy Investments in COVID-19 Recovery Packages of 31 Countries, January 2020 to April 2021  </t>
  </si>
  <si>
    <t xml:space="preserve">Figure 50. Share of Renewable Energy Funding in Climate Mitigation Finance from Multilateral Development Banks, 2015-2019 </t>
  </si>
  <si>
    <t>Source: Multilateral development banks include the African Development Bank, the Asian Development Bank, the Asian Infrastructure Investment Bank, the European Bank for Reconstruction and Development, the European Investment Bank, the Inter-American Development Bank, the Islamic Development Bank and the World Bank. Joint Report on Multilateral Development Banks' Climate Finance, 2015 to 2019, https://publications.iadb.org/en/2015-joint-report-multilateral-development-banks-climate-finance, https://publications.iadb.org/en/2016-joint-report-multilateral-development-banks-climate-finance, https://publications.iadb.org/en/2017-joint-report-multilateral-development-banks-climate-finance, https://publications.iadb.org/en/2018-joint-report-multilateral-development-banks-climate-finance, https://publications.iadb.org/en/2019-joint-report-on-multilateral-development-banks-climate-finance.</t>
  </si>
  <si>
    <t>Figure 52. Share of Electricity Generation from Variable Renewable Energy, Top Countries, 2020</t>
  </si>
  <si>
    <t>Figure 55. Electric Car Global Sales, Top Countries and Rest of World, 2015-2020</t>
  </si>
  <si>
    <t>Global investment</t>
  </si>
  <si>
    <t>Fossil Fuel</t>
  </si>
  <si>
    <t>Coal</t>
  </si>
  <si>
    <t>Gas</t>
  </si>
  <si>
    <t>Nuclear</t>
  </si>
  <si>
    <t>Other renewables</t>
  </si>
  <si>
    <t>Note: Hydropower includes pumped storage. Other renewables include bio-power, geothermal power, concentrating solar power (CSP) and ocean power.</t>
  </si>
  <si>
    <t>Figure 51. Estimated Global Investment in New Power Capacity, by Type, 2020</t>
  </si>
  <si>
    <t>Source: IEA, Global investment in the power sector by technology, 2017-2020, IEA, Paris, https://www.iea.org/data-and-statistics/charts/global-investment-in-the-power-sector-by-technology-2017-2020</t>
  </si>
  <si>
    <t>Figure 57. Estimated Impact of Renewables and Energy Efficiency on Global Carbon Intensity, 2013-2018</t>
  </si>
  <si>
    <t xml:space="preserve">Figure 58. Change in Carbon Intensity of Final Energy Consumption and Share of Modern Renewables, Selected Countries, 2008-2018  </t>
  </si>
  <si>
    <t>Figure 59. Number of Countries With Carbon Emissions Monitoring, Reporting and Verification Policies, by Region, 2010-2019</t>
  </si>
  <si>
    <t>Figure 60. Carbon Intensity and Share of Electricity in Industry, Selected Countries, 2008-2018</t>
  </si>
  <si>
    <t>Figure 61. Indexed Carbon Intensity and Kilometres Travelled, Passenger Vehicles, 2008-2018</t>
  </si>
  <si>
    <t>Note: Data are provided in direct current (DC) and include only off-site power purchase agreements (PPAs).</t>
  </si>
  <si>
    <t>Figure 62. Corporate Renewable Energy PPAs, Global Capacity and Annual Additions, 2015-2020</t>
  </si>
  <si>
    <t>Sector</t>
  </si>
  <si>
    <t>Date</t>
  </si>
  <si>
    <t>Project type</t>
  </si>
  <si>
    <t>Description</t>
  </si>
  <si>
    <t>Link</t>
  </si>
  <si>
    <t>Aviation</t>
  </si>
  <si>
    <t>Sustainable aviation fuel</t>
  </si>
  <si>
    <t>Neste and Shell sign an agreement to increase the supply of sustainable aviation fuel. This agreement significantly increases the supply and availability of SAF for the aviation industry with effect from October 2020</t>
  </si>
  <si>
    <t>https://www.shell.com/business-customers/aviation/news-and-media-releases/news-and-media-2020/neste-and-shell-sign-an-agreement-to-increase-the-supply-of-sustainable-aviation-fuel.html</t>
  </si>
  <si>
    <t>Neste, the world’s largest producer of renewable diesel and sustainable aviation fuel (SAF) produced from waste and residue raw materials, is supplying Alaska Airlines, American Airlines and JetBlue Airways with sustainable aviation fuel for flights from San Francisco International Airport (SFO).</t>
  </si>
  <si>
    <t>http://biomassmagazine.com/articles/17272/neste-to-supply-sustainable-aviation-fuel-to-three-us-airlines</t>
  </si>
  <si>
    <t>Renewable hydrogen</t>
  </si>
  <si>
    <t>Airbus is backing away from battery power in favour of pursuing hydrogen as a primary propulsion source for future aircraft development. The company said its hydrogen-fuelled passenger planes could be in service by 2035. It stresses that the hydrogen production would be sourced from renewable energy, mainly wind and solar power.</t>
  </si>
  <si>
    <t>https://www.flightglobal.com/air-transport/airbus-turns-to-hydrogen-as-energy-promise-of-batteries-fades/140254.article; https://www.bbc.com/news/business-54242176</t>
  </si>
  <si>
    <t>Boeing is committing to fly with 100% sustainable aviation fuels by 2030. In 2018, it staged the world’s first commercial flight using 100% biofuel on a FedEx Corp 777 freighter. The company has conducted successful test flights replacing petroleum jet fuel with 100% sustainable fuels to address the urgent challenge of climate change.</t>
  </si>
  <si>
    <t>https://www.theguardian.com/us-news/2021/jan/23/boeing-says-it-will-make-planes-able-to-fly-on-100-biofuel-by-2030?CMP=Share_AndroidApp_Other; https://biofuels-news.com/news/boeing-set-to-fly-with-aircraft-using-sustainable-fuels/</t>
  </si>
  <si>
    <t>Air bp, the international aviation fuel products and service supplier, has recently supplied sustainable aviation fuel (SAF) tot hree airports in the UK.All three locations expect to have SAF available on an ongoing basis.</t>
  </si>
  <si>
    <t>https://www.renewableenergymagazine.com/biofuels/air-bp-scores-saf-projects-at-three-20210414</t>
  </si>
  <si>
    <t>Total has started producing sustainable aviation fuel (SAF) at its La Mède biorefinery in southern France and its Oudalle plant near Le Havre. The biofuel, made from used cooking oil, will be delivered to French airports from April 2021.</t>
  </si>
  <si>
    <t>https://www.fr24news.com/a/2021/04/total-uk-regulatory-announcement-total-begins-producing-sustainable-aviation-fuel-in-france.html</t>
  </si>
  <si>
    <t>Maritime</t>
  </si>
  <si>
    <t>Biofuels/biogas</t>
  </si>
  <si>
    <t>Danish shipping company Maersk Maersk to focus on Alcohol, Biomethane and Ammonia as future marine fuels</t>
  </si>
  <si>
    <t>https://www.swzmaritime.nl/news/2019/10/29/maersk-to-focus-on-alcohol-biomethane-and-ammonia-as-future-marine-fuels/</t>
  </si>
  <si>
    <t>Höegh Autoliners completes its first carbon neutral voyage from Europe to South Africa. During the voyage, the New Horizon vessel Höegh Trigger ran on advanced biofuels meeting the highest sustainability standards.</t>
  </si>
  <si>
    <t>https://biofuels-news.com/news/hoegh-autoliners-completes-its-first-carbon-neutral-voyage/</t>
  </si>
  <si>
    <t>Stolt-Nielsen subsidiary Stolt Tankers is teaming up with alternative fuels pioneer GoodFuels to test the use of marine biofuel. The biofuel, produced from feedstocks, such as used cooking oil, tallow and waste animal fats, will be used on board the 37,000 dwt chemical tanker Stolt Inspiration on its journeys between Rotterdam to Houston.</t>
  </si>
  <si>
    <t>https://biofuels-news.com/news/stolt-sets-sail-with-marine-biofuel/</t>
  </si>
  <si>
    <t>The CSL Group will be testing second generation biodiesel on half of its fleet this year. These tests are a follow-up to the successful trials of B100 biodiesel fuel on the main engines of two CSL ships last year.</t>
  </si>
  <si>
    <t>https://biofuels-news.com/news/csl-to-run-biodiesel-on-half-its-fleet/</t>
  </si>
  <si>
    <t>Ammonia</t>
  </si>
  <si>
    <t>World’s first full scale ammonia engine test - an important step towards carbon free shipping</t>
  </si>
  <si>
    <t>https://www.wartsila.com/media/news/30-06-2020-world-s-first-full-scale-ammonia-engine-test---an-important-step-towards-carbon-free-shipping-2737809?utm_campaign=pressrelease+&amp;utm_medium=organic-social&amp;utm_source=linkedin&amp;utm_content=ammoniapart&amp;utm_term=marine</t>
  </si>
  <si>
    <t>MISC, Samsung Heavy Industries, Lloyd’s Register and MAN Energy Solutions to work collaboratively on addressing shipping’s decarbonisation challenge.</t>
  </si>
  <si>
    <t>https://www.lr.org/en/latest-news/industry-leaders-join-forces-on-ammonia-fuelled-tanker-project/</t>
  </si>
  <si>
    <t>2023/2024</t>
  </si>
  <si>
    <t>MAJOR PROJECT TO CONVERT OFFSHORE VESSEL TO RUN ON AMMONIA-POWERED FUEL CELL</t>
  </si>
  <si>
    <t>https://www.fch.europa.eu/press-releases/major-project-convert-offshore-vessel-run-ammonia-powered-fuel-cell</t>
  </si>
  <si>
    <t>https://www.reuters.com/article/uk-shipping-energy-hydrogen-focus-idUKKBN27F19L</t>
  </si>
  <si>
    <t>Multiple</t>
  </si>
  <si>
    <t xml:space="preserve"> Ørsted announced a partnership with local firms on a sustainable fuel project to be powered by offshore wind energy. The partners have teamed up to develop a hydrogen and e-fuel production plant which, by 2030, is planned to reach a total electrolyser capacity of 1.3 GW. Renewable hydrogen produced by the plant will be used for buses tendered by public transport agency Movia and heavy-duty trucks managed by DSV Panalpina. The facility will also produce renewable methanol for AP Moller - Maersk vessels and renewable jet fuel for SAS's airplanes and air transport out of Copenhagen Airports.</t>
  </si>
  <si>
    <t>https://renewablesnow.com/news/rsted-joins-forces-with-local-firms-on-massive-green-hydrogen-fuel-project-700268/</t>
  </si>
  <si>
    <t>Rail</t>
  </si>
  <si>
    <t>2020/2021</t>
  </si>
  <si>
    <t>Electrification</t>
  </si>
  <si>
    <t>Amp Energy India has commissioned a 7.8 megawatt (MW) solar power plant, one of the largest behind-the-meter solar projects in India, for Hyderabad’s metro rail project. The project is a public private partnership between Mumbai-based infrastructure firm Larsen &amp;Toubro (L&amp;T) and Telangana’s state government.</t>
  </si>
  <si>
    <t>https://energy.economictimes.indiatimes.com/news/renewable/amp-energy-installs-7-8-mw-solar-plant-for-hyderabad-metro-rail/80749956</t>
  </si>
  <si>
    <t>Enel Green Power has signed a Memorandum of Understanding with transport firm FNM to produce green hydrogen solutions for Lombardy’s transport system. The two companies will produce green hydrogen using renewable energy to power Lombardy’s railway network as part of the “H2IseO” project.</t>
  </si>
  <si>
    <t>https://www.smart-energy.com/renewable-energy/enel-and-fnm-to-power-lombardys-transport-system-with-green-hydrogen/</t>
  </si>
  <si>
    <t>French energy giant ENGIE successfully refuelled a hydrogen passenger train in a pilot test in the Netherlands between 27 February and 11 March 2020. The testing of Coradia iLint, the world’s first renewable hydrogen passenger train, is led by the Netherlands’ province of Groningen, and jointly conducted with Alstom, a French multinational in rail transport, Arriva, a local train operator, ProRail, a Dutch railway infrastructure agency, and DEKRA, an independent testing organisation.</t>
  </si>
  <si>
    <t>https://www.smart-energy.com/renewable-energy/engie-refuels-the-worlds-first-renewable-hydrogen-passenger-train/</t>
  </si>
  <si>
    <t>French rail network operator SNCF Voyageurs will be the off-taker of almost 40 MWp from solar parks that UK-based RES Group will build in France. Through its subsidiary SNCF Energie, the French firm has signed a power purchase agreement (PPA) with RES, which will see the latter build and operate the photovoltaic (PV) parks from 2021</t>
  </si>
  <si>
    <t>https://renewablesnow.com/news/res-unveils-40-mwp-solar-ppa-with-french-railway-operator-703243/</t>
  </si>
  <si>
    <t>Road</t>
  </si>
  <si>
    <t xml:space="preserve">Joint Venture between First Student-First Transit (part of UK based First Group), the largest operator of school and transit buses in North America, and NextEra Energy, the world's largest generator of solar &amp; wind energy. They will jointly convert their 55,000+ buses to EV, with a focus on using clean, renewable electricity to power theses buses. Targets rapid growth of school and public transportation battery, electric and hydrogen fuel cell vehicles with associated charging, storage, renewable generation and grid connection infrastructure. </t>
  </si>
  <si>
    <t>https://newsroom.nexteraenergy.com/2021-01-26-First-Student-First-Transit-and-NextEra-Energy-Resources-agree-to-jointly-pursue-electrification-of-tens-of-thousands-of-school-and-public-transportation-vehicles-across-the-U-S-and-Canada</t>
  </si>
  <si>
    <t>By 2021, Deutsche Post DHL had 7,000 StreetScooter electric vehicles operating entirely on renewable electricity for the company’s urban postal delivery service. According to DHL, the EVs’ maintenance and wear costs are 60-80% below those for similar conventional vehicles, and the use of renewable electricity reduces the company’s CO2 emissions by 20,000 tonnes annually, contributing to DHL’s commitment to achieve net-zero emissions by 2050.</t>
  </si>
  <si>
    <t>https://www.dhl.com/discover/business/business-ethics/future-of-electric-vehicles</t>
  </si>
  <si>
    <t>Lidl, IVECO, LC3 and Edison introduce the first biomethane-fuelled vehicles in the retailer’s Italian fleet. Lidl's new green fleet has been presented at their logistics centre in Somaglia (Lombardy) and will be used to restock points of sale in Northern Italy.</t>
  </si>
  <si>
    <t>https://www.iveco.com/en-us/press-room/release/Pages/Lidl-IVECO-LC3-and-Edison-introduce-the-first-biomethane-fuelled-vehicles-in-the-retailer-Italian-fleet.aspx</t>
  </si>
  <si>
    <t>Clean Energy Fuels Corp. has opened a new public fueling station in Carson, California, that will provide renewable natural gas to fuel trucks in the Ports of Los Angeles and Long Beach, and service many Carson-area truck terminals and warehouses.</t>
  </si>
  <si>
    <t>http://www.ngvjournal.com/s1-news/c4-stations/new-biogas-station-opens-to-fuel-trucks-serving-ports-of-los-angeles-long-bech/</t>
  </si>
  <si>
    <t>Aemetis has announced that its Universal Biofuels subsidiary in Andhra Pradesh state of India has been selected to supply approximately 800,000 gallons per month of biodiesel to fuel public transport buses in the region.</t>
  </si>
  <si>
    <t>https://biofuels-news.com/news/aemetis-plant-in-india-to-supply-biodiesel-for-public-buses/</t>
  </si>
  <si>
    <t>IKEA Finland has partnered with Neste to reduce the carbon footprint of home deliveries by using Neste’s MY Renewable Diesel. Since 2019, the furniture giant has been introducing the renewable diesel to its home delivery vehicles in the Helsinki capital region, as well as around the town of Raisio in southwestern Finland. Neste’s cleaner burning fuel is already used for around 25,000 home deliveries in the capital regions every year, as well as for 6,500 deliveries in the Turku region.</t>
  </si>
  <si>
    <t>https://biofuels-news.com/news/ikea-finland-to-reduce-carbon-footprint-using-nestes-renewable-diesel/</t>
  </si>
  <si>
    <r>
      <t>First wave of ships explore green hydrogen as route to net zero (</t>
    </r>
    <r>
      <rPr>
        <i/>
        <sz val="10"/>
        <color theme="1"/>
        <rFont val="Arial"/>
        <family val="2"/>
      </rPr>
      <t>contains examples of shipping companies developing or piloting renewable hydrogen fuel</t>
    </r>
    <r>
      <rPr>
        <sz val="10"/>
        <color theme="1"/>
        <rFont val="Arial"/>
        <family val="2"/>
      </rPr>
      <t>)</t>
    </r>
  </si>
  <si>
    <t>First NDC</t>
  </si>
  <si>
    <t>First updated NDC</t>
  </si>
  <si>
    <t>Second NDC</t>
  </si>
  <si>
    <t>Second updated NDC</t>
  </si>
  <si>
    <t>Energy efficiency</t>
  </si>
  <si>
    <t>Renewable Electricity</t>
  </si>
  <si>
    <t>Renewable Transport</t>
  </si>
  <si>
    <t>Old Link</t>
  </si>
  <si>
    <t>New Link</t>
  </si>
  <si>
    <t>https://www4.unfccc.int/sites/ndcstaging/PublishedDocuments/Afghanistan%20First/INDC_AFG_20150927_FINAL.pdf</t>
  </si>
  <si>
    <t>https://www4.unfccc.int/sites/ndcstaging/PublishedDocuments/Albania%20First/Albania%20First.pdf</t>
  </si>
  <si>
    <t>https://www4.unfccc.int/sites/ndcstaging/PublishedDocuments/Algeria%20First/Algeria%20-%20INDC%20(English%20unofficial%20translation)%20September%2003,2015.pdf</t>
  </si>
  <si>
    <t>American Samoa</t>
  </si>
  <si>
    <t>20/5/2020</t>
  </si>
  <si>
    <t>https://www4.unfccc.int/sites/ndcstaging/PublishedDocuments/Andorra%20First/Andorra%20INDC-CPDN.pdf</t>
  </si>
  <si>
    <t>https://www4.unfccc.int/sites/ndcstaging/PublishedDocuments/Andorra%20First/20200514-%20Actualitzaci%C3%B3%20NDC.pdf</t>
  </si>
  <si>
    <t>16/11/2020</t>
  </si>
  <si>
    <t>https://www.irena.org/Statistics/View-Data-by-Topic/Climate-Change/Renewable-Energy-in-the-NDCs</t>
  </si>
  <si>
    <t>https://www4.unfccc.int/sites/ndcstaging/PublishedDocuments/Angola%20First/INDC%20Angola%20deposito.pdf</t>
  </si>
  <si>
    <t>https://www4.unfccc.int/sites/ndcstaging/PublishedDocuments/Antigua%20and%20Barbuda%20First/Antigua%20and%20Barbuda%20First.pdf</t>
  </si>
  <si>
    <t>30/12/2020</t>
  </si>
  <si>
    <t>https://www4.unfccc.int/sites/ndcstaging/PublishedDocuments/Argentina%20First/Traducci%C3%B3n%20NDC_Argentina.pdf</t>
  </si>
  <si>
    <t>https://www4.unfccc.int/sites/ndcstaging/PublishedDocuments/Argentina%20Second/Argentina_Segunda%20Contribuci%C3%B3n%20Nacional.pdf</t>
  </si>
  <si>
    <t>https://www4.unfccc.int/sites/ndcstaging/PublishedDocuments/Armenia%20First/INDC-Armenia.pdf</t>
  </si>
  <si>
    <t>31/12/2020</t>
  </si>
  <si>
    <t>https://www4.unfccc.int/sites/ndcstaging/PublishedDocuments/Australia%20First/Australias%20Intended%20Nationally%20Determined%20Contribution%20to%20a%20new%20Climate%20Change%20Agreement%20-%20August%202015.pdf</t>
  </si>
  <si>
    <t>https://www4.unfccc.int/sites/ndcstaging/PublishedDocuments/Australia%20First/Australia%20NDC%20recommunication%20FINAL.PDF</t>
  </si>
  <si>
    <t>18/12/2020</t>
  </si>
  <si>
    <t>https://www4.unfccc.int/sites/ndcstaging/PublishedDocuments/Austria%20First/LV-03-06-EU%20INDC.pdf</t>
  </si>
  <si>
    <t>https://www4.unfccc.int/sites/ndcstaging/PublishedDocuments/Sweden%20First/EU_NDC_Submission_December%202020.pdf</t>
  </si>
  <si>
    <t>https://www4.unfccc.int/sites/ndcstaging/PublishedDocuments/Azerbaijan%20First/INDC%20Azerbaijan.pdf</t>
  </si>
  <si>
    <t>https://www4.unfccc.int/sites/ndcstaging/PublishedDocuments/Bahamas%20First/Bahamas_COP-22%20UNFCCC.pdf</t>
  </si>
  <si>
    <t>https://www4.unfccc.int/sites/ndcstaging/PublishedDocuments/Bahrain%20First/INDC_Kingdom_of_Bahrain.pdf</t>
  </si>
  <si>
    <t>https://www4.unfccc.int/sites/ndcstaging/PublishedDocuments/Bangladesh%20First/Updated_NDC_of_Bangladesh.pdf</t>
  </si>
  <si>
    <t>https://www4.unfccc.int/sites/ndcstaging/PublishedDocuments/Barbados%20First/Barbados%20INDC%20FINAL%20September%20%2028,%202015.pdf</t>
  </si>
  <si>
    <t>https://www4.unfccc.int/sites/ndcstaging/PublishedDocuments/Belarus%20First/Belarus_INDC_Eng_25.09.2015.pdf</t>
  </si>
  <si>
    <t>https://www4.unfccc.int/sites/ndcstaging/PublishedDocuments/Belize%20First/BELIZE%27s%20%20NDC.pdf</t>
  </si>
  <si>
    <t>https://www4.unfccc.int/sites/ndcstaging/PublishedDocuments/Benin%20First/CDN_BENIN_VERSION_ANGLAISE.pdf</t>
  </si>
  <si>
    <t>https://www4.unfccc.int/sites/ndcstaging/PublishedDocuments/Bhutan%20First/Bhutan-INDC-20150930.pdf</t>
  </si>
  <si>
    <t>https://www4.unfccc.int/sites/ndcstaging/PublishedDocuments/Bosnia%20and%20Herzegovina%20First/INDC%20Bosnia%20and%20Herzegovina.pdf</t>
  </si>
  <si>
    <t>https://www4.unfccc.int/sites/ndcstaging/PublishedDocuments/Botswana%20First/BOTSWANA.pdf</t>
  </si>
  <si>
    <t>https://www4.unfccc.int/sites/ndcstaging/PublishedDocuments/Brazil%20First/Brazil%20First%20NDC%20(Updated%20submission).pdf</t>
  </si>
  <si>
    <t>https://www4.unfccc.int/sites/ndcstaging/PublishedDocuments/Brunei%20Darussalam%20First/Brunei%20Darussalam's%20NDC%202020.pdf</t>
  </si>
  <si>
    <t>Before 2017</t>
  </si>
  <si>
    <t>https://www4.unfccc.int/sites/ndcstaging/PublishedDocuments/Cambodia%20First/Cambodia%27s%20INDC%20to%20the%20UNFCCC.pdf</t>
  </si>
  <si>
    <t>https://www4.unfccc.int/sites/ndcstaging/PublishedDocuments/Cambodia%20First/20201231_NDC_Update_Cambodia.pdf</t>
  </si>
  <si>
    <t>Cayman Islands</t>
  </si>
  <si>
    <t>Channel Islands</t>
  </si>
  <si>
    <t>https://www.irena.org/Statistics/View-Data-by-Topic/Climate-Change/Renewable-Energy-in-the-NDCs, http://www.climateaction.org/news/seven-countries-submit-new-2020-national-climate-plans-ndcs?utm_source=ActiveCampaign&amp;utm_medium=email&amp;utm_content=Seven+countries+submit+new+2020+national+climate+plans+%28NDCs%29+-+Climate+Action+News&amp;utm_campaign=CA+%7C+2020+%7C+24+April+%7C+Newsletter</t>
  </si>
  <si>
    <t>https://www4.unfccc.int/sites/ndcstaging/PublishedDocuments/Chile%20First/Chile's_NDC_2020_english.pdf</t>
  </si>
  <si>
    <t>https://www4.unfccc.int/sites/ndcstaging/PublishedDocuments/China%20First/China%27s%20First%20NDC%20Submission.pdf</t>
  </si>
  <si>
    <t>https://www4.unfccc.int/sites/ndcstaging/PublishedDocuments/Colombia%20First/Colombia%20iNDC%20Unofficial%20translation%20Eng.pdf</t>
  </si>
  <si>
    <t>https://www4.unfccc.int/sites/ndcstaging/PublishedDocuments/Colombia%20First/NDC%20actualizada%20de%20Colombia.pdf</t>
  </si>
  <si>
    <t>Congo, Dem. Rep.</t>
  </si>
  <si>
    <t>Congo, Rep.</t>
  </si>
  <si>
    <t>29/12/2020</t>
  </si>
  <si>
    <t>Cote d'Ivoire</t>
  </si>
  <si>
    <t>https://www4.unfccc.int/sites/NDCStaging/Pages/Party.aspx?party=CIV</t>
  </si>
  <si>
    <t>https://www4.unfccc.int/sites/ndcstaging/PublishedDocuments/Cuba%20First/Cuban%20First%20NDC%20(Updated%20submission)1.pdf</t>
  </si>
  <si>
    <t>Curacao</t>
  </si>
  <si>
    <t>https://www4.unfccc.int/sites/ndcstaging/PublishedDocuments/Dominican%20Republic%20First/INDC-DR%20August%202015%20(unofficial%20translation).pdf</t>
  </si>
  <si>
    <t>https://www4.unfccc.int/sites/ndcstaging/PublishedDocuments/Dominican%20Republic%20First/Dominican%20Republic%20First%20NDC%20(Updated%20Submission).pdf</t>
  </si>
  <si>
    <t>Egypt, Arab Rep.</t>
  </si>
  <si>
    <t>https://www4.unfccc.int/sites/ndcstaging/PublishedDocuments/Egypt%20First/Egyptian%20INDC.pdf</t>
  </si>
  <si>
    <t>https://www4.unfccc.int/sites/ndcstaging/PublishedDocuments/Equatorial%20Guinea%20First/Rep%C3%BAblica%20de%20Guinea%20Ecuatorial_INDC.pdf</t>
  </si>
  <si>
    <t>https://www4.unfccc.int/sites/NDCStaging/Pages/Party.aspx?party=SWZ</t>
  </si>
  <si>
    <t>https://www4.unfccc.int/sites/ndcstaging/PublishedDocuments/Ethiopia%20First/Ethiopia's%20NDC%20update%20summary%202020.pdf</t>
  </si>
  <si>
    <t>Faeroe Islands</t>
  </si>
  <si>
    <t>https://www4.unfccc.int/sites/ndcstaging/PublishedDocuments/Fiji%20First/Republic%20of%20Fiji's%20Updated%20NDC%202020.pdf</t>
  </si>
  <si>
    <t>French Polynesia</t>
  </si>
  <si>
    <t>https://www4.unfccc.int/sites/ndcstaging/PublishedDocuments/France%20First/CDN%20France%20PTOM%20-%205%20octobre%202016.pdf</t>
  </si>
  <si>
    <t>Gambia, The</t>
  </si>
  <si>
    <t>https://www4.unfccc.int/sites/ndcstaging/PublishedDocuments/Georgia%20First/INDC_of_Georgia.pdf</t>
  </si>
  <si>
    <t>https://www4.unfccc.int/sites/NDCStaging/Pages/Party.aspx?party=GHA</t>
  </si>
  <si>
    <t>Greenland</t>
  </si>
  <si>
    <t>https://www4.unfccc.int/sites/ndcstaging/PublishedDocuments/Grenada%20Second/GrenadaSecondNDC2020%20-%2001-12-20.pdf</t>
  </si>
  <si>
    <t>Guam</t>
  </si>
  <si>
    <t>https://www4.unfccc.int/sites/ndcstaging/PublishedDocuments/Honduras%20First/Honduras%20INDC_esp.pdf</t>
  </si>
  <si>
    <t>Hong Kong SAR, China</t>
  </si>
  <si>
    <t>https://www4.unfccc.int/sites/ndcstaging/PublishedDocuments/Iceland%20First/INDC-ICELAND.pdf</t>
  </si>
  <si>
    <t>Iran, Islamic Rep.</t>
  </si>
  <si>
    <t>https://www.ctc-n.org/sites/www.ctc-n.org/files/UNFCCC_docs/indc_iran_final_text.pdf</t>
  </si>
  <si>
    <t>Isle of Man</t>
  </si>
  <si>
    <t>https://www4.unfccc.int/sites/ndcstaging/PublishedDocuments/Jamaica%20First/Jamaica's%20INDC_2015-11-25.pdf</t>
  </si>
  <si>
    <t>https://www4.unfccc.int/sites/ndcstaging/PublishedDocuments/Jamaica%20First/Updated%20NDC%20Jamaica%20-%20ICTU%20Guidance.pdf</t>
  </si>
  <si>
    <t>31/3/2020</t>
  </si>
  <si>
    <t>https://www4.unfccc.int/sites/NDCStaging/Pages/Party.aspx?party=JPN, http://www.climateaction.org/news/seven-countries-submit-new-2020-national-climate-plans-ndcs?utm_source=ActiveCampaign&amp;utm_medium=email&amp;utm_content=Seven+countries+submit+new+2020+national+climate+plans+%28NDCs%29+-+Climate+Action+News&amp;utm_campaign=CA+%7C+2020+%7C+24+April+%7C+Newsletter</t>
  </si>
  <si>
    <t>https://www4.unfccc.int/sites/ndcstaging/PublishedDocuments/Japan%20First/SUBMISSION%20OF%20JAPAN'S%20NATIONALLY%20DETERMINED%20CONTRIBUTION%20(NDC).PDF</t>
  </si>
  <si>
    <t>https://www4.unfccc.int/sites/ndcstaging/PublishedDocuments/Jordan%20First/Jordan%20INDCs%20Final.pdf</t>
  </si>
  <si>
    <t>https://www4.unfccc.int/sites/ndcstaging/PublishedDocuments/Kazakhstan%20First/INDC%20Kz_eng.pdf</t>
  </si>
  <si>
    <t>28/12/2020</t>
  </si>
  <si>
    <t>https://www4.unfccc.int/sites/ndcstaging/PublishedDocuments/Kenya%20First/Kenya_NDC_20150723.pdf</t>
  </si>
  <si>
    <t>https://www4.unfccc.int/sites/ndcstaging/PublishedDocuments/Kenya%20First/Kenya's%20First%20%20NDC%20(updated%20version).pdf</t>
  </si>
  <si>
    <t>Korea, South</t>
  </si>
  <si>
    <t>https://www4.unfccc.int/sites/ndcstaging/PublishedDocuments/Republic%20of%20Korea%20First/INDC%20Submission%20by%20the%20Republic%20of%20Korea%20on%20June%2030.pdf</t>
  </si>
  <si>
    <t>https://www4.unfccc.int/sites/ndcstaging/PublishedDocuments/Republic%20of%20Korea%20First/201230_ROK's%20Update%20of%20its%20First%20NDC_editorial%20change.pdf</t>
  </si>
  <si>
    <t>Korea, North</t>
  </si>
  <si>
    <t>19/9/2019</t>
  </si>
  <si>
    <t>https://www4.unfccc.int/sites/ndcstaging/PublishedDocuments/Democratic%20People%27s%20Republic%20of%20Korea%20First/DPRK-INDC%20by%202030.pdf</t>
  </si>
  <si>
    <t>https://www4.unfccc.int/sites/ndcstaging/PublishedDocuments/Democratic%20People's%20Republic%20of%20Korea%20First/2019.09.19_DPRK%20letter%20to%20SG%20special%20envoy%20for%20NDC.pdf</t>
  </si>
  <si>
    <t>https://www4.unfccc.int/sites/ndcstaging/PublishedDocuments/Kuwait%20First/Kuwait%20First%20NDC_English.pdf</t>
  </si>
  <si>
    <t>Kyrgyz Republic</t>
  </si>
  <si>
    <t>18/2/2020</t>
  </si>
  <si>
    <t>https://www4.unfccc.int/sites/ndcstaging/PublishedDocuments/Kyrgyzstan%20First/Kyrgyzstan%20INDC%20_ENG_%20final.pdf</t>
  </si>
  <si>
    <t>https://www4.unfccc.int/sites/ndcstaging/PublishedDocuments/Lebanon%20First/Republic%20of%20Lebanon%20-%20INDC%20-%20September%202015.pdf</t>
  </si>
  <si>
    <t>Macao SAR, China</t>
  </si>
  <si>
    <t>https://www4.unfccc.int/sites/ndcstaging/PublishedDocuments/The%20Republic%20of%20North%20Macedonia%20First/Submission_Republic_of_Macedonia_20150805144001_135181.pdf</t>
  </si>
  <si>
    <t>https://www4.unfccc.int/sites/NDCStaging/Pages/Party.aspx?party=MDG</t>
  </si>
  <si>
    <t>https://www4.unfccc.int/sites/ndcstaging/PublishedDocuments/Malaysia%20First/INDC%20Malaysia%20Final%2027%20November%202015%20Revised%20Final%20UNFCCC.pdf</t>
  </si>
  <si>
    <t>https://www4.unfccc.int/sites/ndcstaging/PublishedDocuments/Maldives%20First/Maldives%20INDC.pdf</t>
  </si>
  <si>
    <t>https://www4.unfccc.int/sites/ndcstaging/PublishedDocuments/Maldives%20First/Maldives%20Nationally%20Determined%20Contribution%202020.pdf</t>
  </si>
  <si>
    <t>https://www4.unfccc.int/sites/NDCStaging/Pages/Party.aspx?party=MHL</t>
  </si>
  <si>
    <t>https://www4.unfccc.int/sites/ndcstaging/PublishedDocuments/Marshall%20Islands%20Second/RMI_UpdatedNDCreport_2020.pdf</t>
  </si>
  <si>
    <t>https://www4.unfccc.int/sites/ndcstaging/PublishedDocuments/Mauretania%20First/INDC%20MAURITANIA.pdf</t>
  </si>
  <si>
    <t>https://www4.unfccc.int/sites/ndcstaging/PublishedDocuments/Mauritius%20First/Final%20INDC%20for%20Mauritius%2028%20Sept%202015.pdf</t>
  </si>
  <si>
    <t>https://www4.unfccc.int/sites/ndcstaging/PublishedDocuments/Mexico%20First/MEXICO%20INDC%2003.30.2015.pdf</t>
  </si>
  <si>
    <t>https://www4.unfccc.int/sites/ndcstaging/PublishedDocuments/Mexico%20First/NDC-Esp-30Dic.pdf</t>
  </si>
  <si>
    <t>https://www4.unfccc.int/sites/ndcstaging/PublishedDocuments/Micronesia%20First/Micronesia%20First%20NDC.pdf</t>
  </si>
  <si>
    <t>https://www4.unfccc.int/sites/NDCStaging/Pages/Party.aspx?party=MDA, http://www.climateaction.org/news/seven-countries-submit-new-2020-national-climate-plans-ndcs?utm_source=ActiveCampaign&amp;utm_medium=email&amp;utm_content=Seven+countries+submit+new+2020+national+climate+plans+%28NDCs%29+-+Climate+Action+News&amp;utm_campaign=CA+%7C+2020+%7C+24+April+%7C+Newsletter</t>
  </si>
  <si>
    <t>https://www4.unfccc.int/sites/ndcstaging/PublishedDocuments/Republic%20of%20Moldova%20First/MD_Updated_NDC_final_version_EN.pdf</t>
  </si>
  <si>
    <t>https://www4.unfccc.int/sites/ndcstaging/PublishedDocuments/Monaco%20First/Monaco_INDC.pdf</t>
  </si>
  <si>
    <t>https://www4.unfccc.int/sites/ndcstaging/PublishedDocuments/Monaco%20First/Monaco_NDC_2020.pdf</t>
  </si>
  <si>
    <t>13/10/2020</t>
  </si>
  <si>
    <t>https://www4.unfccc.int/sites/ndcstaging/PublishedDocuments/Mongolia%20First/First%20Submission%20of%20Mongolia's%20NDC.pdf</t>
  </si>
  <si>
    <t>https://www4.unfccc.int/sites/ndcstaging/PublishedDocuments/Montenegro%20First/INDCSubmission_%20Montenegro.pdf</t>
  </si>
  <si>
    <t>https://www4.unfccc.int/sites/ndcstaging/PublishedDocuments/Mozambique%20First/MOZ_INDC_Final_Version.pdf</t>
  </si>
  <si>
    <t>https://www4.unfccc.int/sites/ndcstaging/PublishedDocuments/Nepal%20Second/Second%20Nationally%20Determined%20Contribution%20(NDC)%20-%202020.pdf</t>
  </si>
  <si>
    <t>New Caledonia</t>
  </si>
  <si>
    <t>https://www4.unfccc.int/sites/ndcstaging/PublishedDocuments/New%20Zealand%20First/New%20Zealand%20first%20NDC.pdf</t>
  </si>
  <si>
    <t>24/12/2020</t>
  </si>
  <si>
    <t>https://www4.unfccc.int/sites/ndcstaging/PublishedDocuments/Nicaragua%20First/Contribuciones_Nacionales_Determinadas_Nicaragua.pdf</t>
  </si>
  <si>
    <t>Northern Mariana Islands</t>
  </si>
  <si>
    <t>https://www4.unfccc.int/sites/ndcstaging/PublishedDocuments/Norway%20First/NorwayINDC.pdf</t>
  </si>
  <si>
    <t>https://www4.unfccc.int/sites/ndcstaging/PublishedDocuments/Norway%20First/Norway_updatedNDC_2020%20(Updated%20submission).pdf</t>
  </si>
  <si>
    <t>https://www4.unfccc.int/sites/ndcstaging/PublishedDocuments/Oman%20First%20NDC/OMAN%20INDCs.pdf</t>
  </si>
  <si>
    <t>https://www4.unfccc.int/sites/ndcstaging/PublishedDocuments/Pakistan%20First/Pak-INDC.pdf</t>
  </si>
  <si>
    <t>Palestine</t>
  </si>
  <si>
    <t>https://www4.unfccc.int/sites/ndcstaging/PublishedDocuments/Panama%20First/CDN1%20Actualizada%20Rep%C3%BAblica%20de%20Panam%C3%A1.pdf</t>
  </si>
  <si>
    <t>16/12/2020</t>
  </si>
  <si>
    <t>https://www4.unfccc.int/sites/ndcstaging/PublishedDocuments/Papua%20New%20Guinea%20Second/PNG%20Second%20NDC.pdf</t>
  </si>
  <si>
    <t>https://www4.unfccc.int/sites/ndcstaging/PublishedDocuments/Peru%20First/iNDC%20Per%C3%BA%20english.pdf</t>
  </si>
  <si>
    <t>https://www4.unfccc.int/sites/ndcstaging/PublishedDocuments/Peru%20First/Reporte%20de%20Actualizacio%CC%81n%20de%20las%20NDC%20del%20Peru%CC%81.pdf</t>
  </si>
  <si>
    <t>https://www4.unfccc.int/sites/ndcstaging/PublishedDocuments/Qatar%20First/Qatar%20INDCs%20Report%20-English.pdf</t>
  </si>
  <si>
    <t>25/11/2020</t>
  </si>
  <si>
    <t>https://www4.unfccc.int/sites/ndcstaging/PublishedDocuments/Russia%20First/NDC_RF_eng.pdf</t>
  </si>
  <si>
    <t>https://www4.unfccc.int/sites/ndcstaging/PublishedDocuments/Rwanda%20First/Rwanda_Updated_NDC_May_2020.pdf</t>
  </si>
  <si>
    <t>https://www4.unfccc.int/sites/ndcstaging/PublishedDocuments/San%20Marino%20First/SAN%20MARINO%20INDC%20EN.pdf</t>
  </si>
  <si>
    <t>Sao Tome and Principe</t>
  </si>
  <si>
    <t>https://www4.unfccc.int/sites/ndcstaging/PublishedDocuments/Saudi%20Arabia%20First/KSA-INDCs%20English.pdf</t>
  </si>
  <si>
    <t>https://www4.unfccc.int/sites/ndcstaging/PublishedDocuments/Senegal%20First/CDNSenegal%20approuv%C3%A9e-pdf-.pdf</t>
  </si>
  <si>
    <t>https://www4.unfccc.int/sites/ndcstaging/PublishedDocuments/Serbia%20First/Republic_of_Serbia.pdf</t>
  </si>
  <si>
    <t>https://www4.unfccc.int/sites/ndcstaging/PublishedDocuments/Sierra%20Leone%20First/SIERRA%20LEONE%20INDC.pdf</t>
  </si>
  <si>
    <t>https://www4.unfccc.int/sites/ndcstaging/PublishedDocuments/Singapore%20First/Singapore%20INDC.pdf, http://www.climateaction.org/news/seven-countries-submit-new-2020-national-climate-plans-ndcs?utm_source=ActiveCampaign&amp;utm_medium=email&amp;utm_content=Seven+countries+submit+new+2020+national+climate+plans+%28NDCs%29+-+Climate+Action+News&amp;utm_campaign=CA+%7C+2020+%7C+24+April+%7C+Newsletter</t>
  </si>
  <si>
    <t>https://www4.unfccc.int/sites/ndcstaging/PublishedDocuments/Singapore%20First/Singapore's%20Update%20of%201st%20NDC.pdf</t>
  </si>
  <si>
    <t>Sint Maarten (Dutch part)</t>
  </si>
  <si>
    <t>https://www4.unfccc.int/sites/ndcstaging/PublishedDocuments/Saint%20Kitts%20and%20Nevis%20First/St.%20Kitts%20and%20Nevis%20INDC.pdf</t>
  </si>
  <si>
    <t>https://www4.unfccc.int/sites/ndcstaging/PublishedDocuments/Saint%20Lucia%20First/Saint%20Lucia%27s%20INDC%2018th%20November%202015.pdf</t>
  </si>
  <si>
    <t>St. Martin (French part)</t>
  </si>
  <si>
    <t>https://www4.unfccc.int/sites/ndcstaging/PublishedDocuments/Saint%20Vincent%20and%20Grenadines%20First/Saint%20Vincent%20and%20the%20Grenadines_NDC.pdf</t>
  </si>
  <si>
    <t>https://www4.unfccc.int/sites/ndcstaging/PublishedDocuments/Suriname%20First/Suriname%20First%20NDC.pdf</t>
  </si>
  <si>
    <t>https://www4.unfccc.int/sites/ndcstaging/PublishedDocuments/Switzerland%20First/15%2002%2027_INDC%20Contribution%20of%20Switzerland.pdf</t>
  </si>
  <si>
    <t>https://www4.unfccc.int/sites/ndcstaging/PublishedDocuments/Switzerland%20First/Switzerland_Full%20NDC%20Communication%202021-2030%20incl%20ICTU.pdf</t>
  </si>
  <si>
    <t>Syrian Arab Republic</t>
  </si>
  <si>
    <t>https://www4.unfccc.int/sites/NDCStaging/Pages/Party.aspx?party=SYR</t>
  </si>
  <si>
    <t>Taiwan, China</t>
  </si>
  <si>
    <t>https://www4.unfccc.int/sites/ndcstaging/PublishedDocuments/Tajikistan%20First/INDC-TJK%20final%20ENG.pdf</t>
  </si>
  <si>
    <t>https://www4.unfccc.int/sites/ndcstaging/PublishedDocuments/The%20United%20Republic%20of%20Tanzania%20First%20NDC/The%20United%20Republic%20of%20Tanzania%20First%20NDC.pdf</t>
  </si>
  <si>
    <t>26/10/2020</t>
  </si>
  <si>
    <t>https://www4.unfccc.int/sites/ndcstaging/PublishedDocuments/Thailand%20First/Thailand_INDC.pdf</t>
  </si>
  <si>
    <t>https://www4.unfccc.int/sites/ndcstaging/PublishedDocuments/Thailand%20First/Thailand%20Updated%20NDC.pdf</t>
  </si>
  <si>
    <t>https://www4.unfccc.int/sites/ndcstaging/PublishedDocuments/Tonga%20Second/Tonga's%20Second%20NDC.pdf</t>
  </si>
  <si>
    <t>https://www4.unfccc.int/sites/ndcstaging/PublishedDocuments/Trinidad%20and%20Tobago%20First/Trinidad%20and%20Tobago%20Final%20INDC.pdf</t>
  </si>
  <si>
    <t>https://www4.unfccc.int/sites/ndcstaging/PublishedDocuments/Turkmenistan%20First/INDC_Turkmenistan.pdf</t>
  </si>
  <si>
    <t>Turks and Caicos Islands</t>
  </si>
  <si>
    <t>before 2017</t>
  </si>
  <si>
    <t>https://www4.unfccc.int/sites/ndcstaging/PublishedDocuments/Ukraine%20First/Ukraine%20First%20NDC.pdf</t>
  </si>
  <si>
    <t>https://www4.unfccc.int/sites/ndcstaging/PublishedDocuments/United%20Arab%20Emirates%20Second/UAE%20Second%20NDC%20-%20UNFCCC%20Submission%20-%20English%20-%20FINAL.pdf</t>
  </si>
  <si>
    <t>https://www4.unfccc.int/sites/ndcstaging/PublishedDocuments/United%20Kingdom%20of%20Great%20Britain%20and%20Northern%20Ireland%20First/UK%20Nationally%20Determined%20Contribution.pdf</t>
  </si>
  <si>
    <t>https://www4.unfccc.int/sites/NDCStaging/Pages/Party.aspx?party=UZB</t>
  </si>
  <si>
    <t>https://www4.unfccc.int/sites/ndcstaging/PublishedDocuments/Uzbekistan%20First/INDC%20Uzbekistan%2018-04-2017_Eng.pdf</t>
  </si>
  <si>
    <t>Venezuela, RB</t>
  </si>
  <si>
    <t>https://www4.unfccc.int/sites/ndcstaging/PublishedDocuments/Viet%20Nam%20First/VIETNAM%27S%20INDC.pdf</t>
  </si>
  <si>
    <t>https://www4.unfccc.int/sites/ndcstaging/PublishedDocuments/Viet%20Nam%20First/Viet%20Nam_NDC_2020_Eng.pdf</t>
  </si>
  <si>
    <t>Virgin Islands (U.S.)</t>
  </si>
  <si>
    <t>Yemen, Rep.</t>
  </si>
  <si>
    <t>https://www4.unfccc.int/sites/ndcstaging/PublishedDocuments/Zambia%20First/FINAL+ZAMBIA%27S+INDC_1.pdf</t>
  </si>
  <si>
    <t>https://www4.unfccc.int/sites/ndcstaging/PublishedDocuments/Zambia%20First/Zambia_Provisional_Updated_NDC_2020.pdf</t>
  </si>
  <si>
    <t>Parameters</t>
  </si>
  <si>
    <t>Indicators</t>
  </si>
  <si>
    <t>Repsol</t>
  </si>
  <si>
    <t>Rebranding &amp; Statements by top executives</t>
  </si>
  <si>
    <t>British Petroleum to Beyond Petroleum (2001)</t>
  </si>
  <si>
    <t>Statoil to Equinor in 2018</t>
  </si>
  <si>
    <t>Renewable energy targets</t>
  </si>
  <si>
    <t>Invest USD 3 billion in renewable energy (including hydrogen) per year by 2030</t>
  </si>
  <si>
    <t>4 GW by 2024; 15 GW by 2030 and 60 GW by 2050</t>
  </si>
  <si>
    <t>15 GW by 2030</t>
  </si>
  <si>
    <t>Executive pay linkages</t>
  </si>
  <si>
    <t>Repsol will link at least 40% of the long-term variable pay of its managers and leaders, including that of the CEO and senior executives, to objectives that lead the company to comply with the Paris Agreement and, therefore, its progressive decarbonization</t>
  </si>
  <si>
    <t>Support to anti-lobbying groups</t>
  </si>
  <si>
    <t>By ExxonMobil’s own accounting, it gave $690,000 to eight climate science denier groups in 2019, a 10 percent drop from 2018. In addition, it continued to fund federal lawmakers who oppose a carbon tax, despite its supposed longtime support for the idea. Forty percent of the nearly $1 million it has contributed so far to congressional incumbent campaigns during the 2019-20 election cycle has gone to 115 of the 150 climate science deniers still in office.</t>
  </si>
  <si>
    <t>Renewable PPAs</t>
  </si>
  <si>
    <t>Capital Allocation</t>
  </si>
  <si>
    <t>R&amp;D investment</t>
  </si>
  <si>
    <t>Acquisitions of renewable energy companies/utilities</t>
  </si>
  <si>
    <t>Portfolio investments in renewable energy</t>
  </si>
  <si>
    <t>0.9 GW as of 2020; 15 GW (contracted) by 2025</t>
  </si>
  <si>
    <t>2 GW as of 2020; 20 GW (contracted) by 2025</t>
  </si>
  <si>
    <t>3 GW as of 2020; 25 GW (contracted) by 2025</t>
  </si>
  <si>
    <t>0.5 GW as of 2020; 5.5 GW (contracted) by 2025</t>
  </si>
  <si>
    <t>0.2 GW as of 2020; 5 GW (contracted) by 2025</t>
  </si>
  <si>
    <t>1.3 GW as of 2020; 7.5 GW (contracted) by 2025</t>
  </si>
  <si>
    <t>Communications/Public Relations</t>
  </si>
  <si>
    <t>Total became TotalEnergies in 2021</t>
  </si>
  <si>
    <t>4-6 GW by 2026 and 12-16 GW by 2035</t>
  </si>
  <si>
    <t>35 GW of renewable electricity by 2025</t>
  </si>
  <si>
    <t>50 gigawatts (GW) by 2030</t>
  </si>
  <si>
    <t>Net zero commitments (approach)</t>
  </si>
  <si>
    <t>Net zero by 2050. (Intensity approach)</t>
  </si>
  <si>
    <t>Net zero by 2050. (Absolute approach)</t>
  </si>
  <si>
    <t>Yes</t>
  </si>
  <si>
    <t>Will fund a project that aims to produce transport fuel from algae</t>
  </si>
  <si>
    <t>Invests $1 billion per year in energy research, emerging technologies</t>
  </si>
  <si>
    <t>Invested in energy efficiency, battery storage and management, autonomous vehicles and carbon capture since 2018 through Chevron Technology Ventures’ $100 million Future Energy Fund.</t>
  </si>
  <si>
    <r>
      <t xml:space="preserve">Note: Text in </t>
    </r>
    <r>
      <rPr>
        <b/>
        <sz val="9"/>
        <color theme="1"/>
        <rFont val="Arial"/>
        <family val="2"/>
      </rPr>
      <t>bold</t>
    </r>
    <r>
      <rPr>
        <sz val="9"/>
        <color theme="1"/>
        <rFont val="Arial"/>
        <family val="2"/>
      </rPr>
      <t xml:space="preserve"> indicates new/revised in 2020 and text with a strikethrough indicates discontinuation.</t>
    </r>
  </si>
  <si>
    <t>Renewable Heating and Cooling</t>
  </si>
  <si>
    <t>United Kingdom(2)</t>
  </si>
  <si>
    <t>Grenada(1)</t>
  </si>
  <si>
    <t>1. Grenada's updated NDC only mentions energy conservation, not energy efficiency as a whole.</t>
  </si>
  <si>
    <t>2. The United Kingdom's updated NDC mentions energy efficiency only in a footnote.</t>
  </si>
  <si>
    <t>Became an "energy transition company"</t>
  </si>
  <si>
    <t>Note: Data in this table is not exhaustive.</t>
  </si>
  <si>
    <t>Note: Annual capacity additions are net. Values are rounded to the nearest full number, with the exceptions of numbers &lt;15, which are rounded to first decimal point, and transport fuels; where totals do not add up, the difference is due to rounding. Rounding is to account for uncertainties and inconsistencies in available data. Capacity amounts of &lt;50 MW (including pilot projects) and heat consumption &lt;0.01 EJ are designated by “~0.”  FAME = fatty acid methyl esters; HVO = hydrotreated vegetable oil. For more precise data, see Reference Tables R12-R18, Market and Industry chapter and related endnotes.</t>
  </si>
  <si>
    <r>
      <t>Solar PV</t>
    </r>
    <r>
      <rPr>
        <vertAlign val="superscript"/>
        <sz val="10"/>
        <color theme="1"/>
        <rFont val="Arial"/>
        <family val="2"/>
      </rPr>
      <t>2</t>
    </r>
  </si>
  <si>
    <r>
      <t>1</t>
    </r>
    <r>
      <rPr>
        <sz val="10"/>
        <color theme="1"/>
        <rFont val="Arial"/>
        <family val="2"/>
      </rPr>
      <t xml:space="preserve"> Table shows the top six countries by total renewable power capacity not including hydropower; if hydropower were included, countries and rankings would differ (the top six would be China, the United States, Brazil, India, Germany and Canada).</t>
    </r>
  </si>
  <si>
    <r>
      <t>2</t>
    </r>
    <r>
      <rPr>
        <sz val="10"/>
        <color theme="1"/>
        <rFont val="Arial"/>
        <family val="2"/>
      </rPr>
      <t xml:space="preserve"> </t>
    </r>
    <r>
      <rPr>
        <vertAlign val="superscript"/>
        <sz val="10"/>
        <color theme="1"/>
        <rFont val="Arial"/>
        <family val="2"/>
      </rPr>
      <t xml:space="preserve"> </t>
    </r>
    <r>
      <rPr>
        <sz val="10"/>
        <color theme="1"/>
        <rFont val="Arial"/>
        <family val="2"/>
      </rPr>
      <t xml:space="preserve">Solar PV data are in direct current (DC). </t>
    </r>
    <r>
      <rPr>
        <sz val="10"/>
        <color rgb="FF000000"/>
        <rFont val="Arial"/>
        <family val="2"/>
      </rPr>
      <t>See Solar PV section in Market and Industry chapter and Methodological Notes for more information.</t>
    </r>
  </si>
  <si>
    <t>Total renewable power capacity (including hydropower)</t>
  </si>
  <si>
    <t>Total renewable power capacity (not including hydropower)</t>
  </si>
  <si>
    <t>Per capita capacity (kilowatts per inhabitant, not including hydropower)</t>
  </si>
  <si>
    <t>Global Overview</t>
  </si>
  <si>
    <t>Policy Landscape</t>
  </si>
  <si>
    <t>Market &amp; Industry Trends</t>
  </si>
  <si>
    <t>Distributed Renewables for Energy Access</t>
  </si>
  <si>
    <t>Investment Flows</t>
  </si>
  <si>
    <t>Energy Systems Integration and Enabling Technologies</t>
  </si>
  <si>
    <t>Energy Efficiency</t>
  </si>
  <si>
    <t>Feature: Business Demand for Renewables</t>
  </si>
  <si>
    <t>Figure 6. Renewable Energy Contribution to Heating in Buildings, by Technology, 2009 and 2019</t>
  </si>
  <si>
    <t>Figure 7. Annual Additions of Renewable Power Capacity, by Technology and Total, 
2014-2020</t>
  </si>
  <si>
    <t>Figure 10. Number of Countries with Renewable Energy Regulatory Policies, 2004-2020</t>
  </si>
  <si>
    <t>Figure 12. Countries with Selected Climate Change Policies, Early 2021</t>
  </si>
  <si>
    <t>Figure 13. Sectoral Coverage of National Renewable Heating and Cooling Financial and Regulatory Policies, as of End-2020</t>
  </si>
  <si>
    <t>Table 5. Targets and Policies for Renewable Hydrogen, 2020</t>
  </si>
  <si>
    <t>Figure 16. Renewable Energy Feed-in Tariffs and Tenders, 2010-2020</t>
  </si>
  <si>
    <t>Table 6. Renewable Energy Targets and Policies, 2020</t>
  </si>
  <si>
    <t>Figure 18. Global Bioenergy Use for Heating, by End-Use, 2019</t>
  </si>
  <si>
    <t>Figure 19. Global Production of Ethanol, Biodiesel and HVO/HEFA Fuel, by Energy Content, 2010-2020</t>
  </si>
  <si>
    <t>Figure 20. Global Bioelectricity Generation, by Region, 2010-2020</t>
  </si>
  <si>
    <t>Figure 37. Global Levelised Costs of Electricity from Newly Commissioned Utility-scale Renewable Power Generation Technologies, 2010 and 2020</t>
  </si>
  <si>
    <t>Figure 40. Per Capita Production of Biogas for Cooking, Selected Countries, 2015 and 2020</t>
  </si>
  <si>
    <t>Figure 42. Shares of Installed Mini-grids by Technology, March 2020</t>
  </si>
  <si>
    <t>Figure 43. Annual Commitments to Off-Grid Renewable Energy, by Type of Investor, 2013-2019</t>
  </si>
  <si>
    <t>Figure 44. Shares of Off-Grid Solar Financing, by Type of Funding, 2012-2020</t>
  </si>
  <si>
    <t>Table 8. Distributed Renewables Policies for Clean Cooking Access, Selected Countries, 2020</t>
  </si>
  <si>
    <t>Figure 46. Global Investment in Renewable Power Capacity in Developed, Emerging and Developing Countries, 2010-2020</t>
  </si>
  <si>
    <t>Figure 47. Global Investment in Renewable Energy Capacity, by Country and Region, 2010-2020</t>
  </si>
  <si>
    <t>Figure 48. Global Investment in Renewable Energy Capacity, by Technology, 2010, 2019 and 2020</t>
  </si>
  <si>
    <t>Figure 49. Energy Investments in COVID-19 Recovery Packages of 31 Countries, January 2020 to April 2021</t>
  </si>
  <si>
    <t>Figure 50. Share of Renewable Energy Funding in Climate Mitigation Finance from Multilateral Development Banks, 2015-2019</t>
  </si>
  <si>
    <t>Figure 53. Transmission Projects to Integrate Higher Shares of Renewables</t>
  </si>
  <si>
    <t>Figure 54. Coupling of the Power, Thermal and Transport Sectors</t>
  </si>
  <si>
    <t>Figure 56. Share of Global Energy Storage Installed Capacity, by Technology, 2019 and 2020</t>
  </si>
  <si>
    <t>Figure 58. Change in Carbon Intensity of Final Energy Consumption and Share of Modern Renewables, Selected Countries, 2008-2018</t>
  </si>
  <si>
    <t>Figure 59. Number of Countries with Carbon Emission Monitoring, Reporting and Verification Policies, by Region, 2010-2019</t>
  </si>
  <si>
    <t>Figure 61. Indexed Carbon Intensity and Kilometres Travelled, Passenger Vehicles in Selected Countries, 2008-2018</t>
  </si>
  <si>
    <t>Figure</t>
  </si>
  <si>
    <t>Reference Table</t>
  </si>
  <si>
    <t>Table</t>
  </si>
  <si>
    <t>CHAPTER</t>
  </si>
  <si>
    <t>TYPE</t>
  </si>
  <si>
    <t>NAME</t>
  </si>
  <si>
    <t>Table 5. Targets and Policies for Renewable Hydrogen at the National/State/Provincial Levels, End-2020</t>
  </si>
  <si>
    <r>
      <rPr>
        <b/>
        <sz val="10"/>
        <color theme="1"/>
        <rFont val="Arial"/>
        <family val="2"/>
      </rPr>
      <t>Renewable Hydrogen Deployment Funding Round</t>
    </r>
    <r>
      <rPr>
        <sz val="10"/>
        <color theme="1"/>
        <rFont val="Arial"/>
        <family val="2"/>
      </rPr>
      <t xml:space="preserve"> will provide AUD 70 million (USD 54 million) to support at least two projects that involve deploying an electrolyser for renewable hydrogen production. The </t>
    </r>
    <r>
      <rPr>
        <b/>
        <sz val="10"/>
        <color theme="1"/>
        <rFont val="Arial"/>
        <family val="2"/>
      </rPr>
      <t>Advancing Hydrogen Fund</t>
    </r>
    <r>
      <rPr>
        <sz val="10"/>
        <color theme="1"/>
        <rFont val="Arial"/>
        <family val="2"/>
      </rPr>
      <t xml:space="preserve"> of AUD 300 million (USD 230 million) supports new renewable hydrogen projects nationwide.</t>
    </r>
  </si>
  <si>
    <r>
      <t xml:space="preserve">Electricity Investment Bill: </t>
    </r>
    <r>
      <rPr>
        <sz val="10"/>
        <color theme="1"/>
        <rFont val="Arial"/>
        <family val="2"/>
      </rPr>
      <t>AUD 50 million (USD 38 million) in guaranteed funding over 10 years to develop the renewable hydrogen energy sector together with low-cost renewable energy. Parts of NSW will be designated renewable energy zones, allowing for co-ordinated new investments in in wind and solar projects alongside new investments in transmission network infrastructure.</t>
    </r>
  </si>
  <si>
    <r>
      <t>Renewable Hydrogen Strategy</t>
    </r>
    <r>
      <rPr>
        <sz val="10"/>
        <color theme="1"/>
        <rFont val="Arial"/>
        <family val="2"/>
      </rPr>
      <t xml:space="preserve"> outlines a five-point plan for government and industry: the development of local industry, including logistics and supply chains; the establishment of resource management infrastructure; the fostering of demand for both exports and domestic hydrogen applications; support for innovation; and the development of “responsive regulation” to guide the industry.</t>
    </r>
  </si>
  <si>
    <r>
      <t xml:space="preserve">More than AUD 17 million (USD 13 million) in grants and AUD 25 million (USD 19 million) in loans provided to four renewable hydrogen projects by the SA government. Also, the </t>
    </r>
    <r>
      <rPr>
        <b/>
        <sz val="10"/>
        <rFont val="Arial"/>
        <family val="2"/>
      </rPr>
      <t>South Australian Hydrogen Action Plan</t>
    </r>
    <r>
      <rPr>
        <sz val="10"/>
        <rFont val="Arial"/>
        <family val="2"/>
      </rPr>
      <t xml:space="preserve"> sets out five key action themes: facilitate investments in hydrogen infrastructure; establish a world class regulatory framework; deepen trade relationships and supply capabilities; foster innovation and workforce skills development; and integrate hydrogen into the energy system.</t>
    </r>
  </si>
  <si>
    <r>
      <rPr>
        <sz val="10"/>
        <rFont val="Arial"/>
        <family val="2"/>
      </rPr>
      <t>The</t>
    </r>
    <r>
      <rPr>
        <b/>
        <sz val="10"/>
        <rFont val="Arial"/>
        <family val="2"/>
      </rPr>
      <t xml:space="preserve"> Tasmanian Renewable Hydrogen Industry Development Funding Program </t>
    </r>
    <r>
      <rPr>
        <sz val="10"/>
        <rFont val="Arial"/>
        <family val="2"/>
      </rPr>
      <t>allocated AUD 50 million (USD 38 million) to help activate renewable hydrogen industry development in Tasmania. Key support measures include: AUD 20 million (USD 15 million) for the Tasmanian Renewable Hydrogen Fund; AUD 10 million (USD 7.6 million) in support services including financial assistance for renewable electricity supply (and payroll tax relief); and AUD 20 million (USD 15 million) in concessional loans.</t>
    </r>
  </si>
  <si>
    <r>
      <t xml:space="preserve">The </t>
    </r>
    <r>
      <rPr>
        <b/>
        <sz val="10"/>
        <color theme="1"/>
        <rFont val="Arial"/>
        <family val="2"/>
      </rPr>
      <t>Victorian Hydrogen Investment Program</t>
    </r>
    <r>
      <rPr>
        <sz val="10"/>
        <color theme="1"/>
        <rFont val="Arial"/>
        <family val="2"/>
      </rPr>
      <t xml:space="preserve"> is financially supporting the development of a green hydrogen industry through market testing, policy development and a targeted investment programme.</t>
    </r>
  </si>
  <si>
    <r>
      <rPr>
        <sz val="10"/>
        <color theme="1"/>
        <rFont val="Arial"/>
        <family val="2"/>
      </rPr>
      <t xml:space="preserve">The </t>
    </r>
    <r>
      <rPr>
        <b/>
        <sz val="10"/>
        <color theme="1"/>
        <rFont val="Arial"/>
        <family val="2"/>
      </rPr>
      <t>Western Australian Renewable Hydrogen Strategy and Roadmap</t>
    </r>
    <r>
      <rPr>
        <sz val="10"/>
        <color theme="1"/>
        <rFont val="Arial"/>
        <family val="2"/>
      </rPr>
      <t xml:space="preserve"> include  funding for grants to study the production of renewable hydrogen for export, the use of hydrogen in mining operations, hydrogen blending with natural gas and the use of hydrogen as a transport fuel.</t>
    </r>
  </si>
  <si>
    <r>
      <t xml:space="preserve">The </t>
    </r>
    <r>
      <rPr>
        <b/>
        <sz val="10"/>
        <color theme="1"/>
        <rFont val="Arial"/>
        <family val="2"/>
      </rPr>
      <t>Queensland Hydrogen Strategy</t>
    </r>
    <r>
      <rPr>
        <sz val="10"/>
        <color theme="1"/>
        <rFont val="Arial"/>
        <family val="2"/>
      </rPr>
      <t xml:space="preserve"> includes the AUD 15 million (USD 11 million) </t>
    </r>
    <r>
      <rPr>
        <b/>
        <sz val="10"/>
        <color theme="1"/>
        <rFont val="Arial"/>
        <family val="2"/>
      </rPr>
      <t>Hydrogen Industry Development Fund</t>
    </r>
    <r>
      <rPr>
        <sz val="10"/>
        <color theme="1"/>
        <rFont val="Arial"/>
        <family val="2"/>
      </rPr>
      <t>, providing funding for investors developing hydrogen projects consistent with the objectives of the Queensland Hydrogen Industry Strategy to increase the supply of renewable hydrogen in Queensland.</t>
    </r>
  </si>
  <si>
    <r>
      <rPr>
        <b/>
        <sz val="10"/>
        <color theme="1"/>
        <rFont val="Arial"/>
        <family val="2"/>
      </rPr>
      <t>National Hydrogen Strategy</t>
    </r>
    <r>
      <rPr>
        <sz val="10"/>
        <color theme="1"/>
        <rFont val="Arial"/>
        <family val="2"/>
      </rPr>
      <t xml:space="preserve"> includes making EUR 310 million (USD 380 million) available by 2023 to invest in green hydrogen research and innovation; EUR 9 billion (USD 11 billion) allocated to ramp up Germany’s use of hydrogen as an energy carrier for transport, industry, heating and other applications; and EUR 7 billion (USD 8.6 billion) to go towards dramatically increasing capacity to produce green hydrogen from onshore and offshore renewable plants.</t>
    </r>
  </si>
  <si>
    <r>
      <rPr>
        <b/>
        <sz val="10"/>
        <color theme="1"/>
        <rFont val="Arial"/>
        <family val="2"/>
      </rPr>
      <t xml:space="preserve">SDE++ (Stimulation of Sustainable Energy Transition) </t>
    </r>
    <r>
      <rPr>
        <sz val="10"/>
        <color theme="1"/>
        <rFont val="Arial"/>
        <family val="2"/>
      </rPr>
      <t>subsidy scheme was extended to include CO2-reducing production of hydrogen by electrolysis, including renewable hydrogen production.</t>
    </r>
  </si>
  <si>
    <r>
      <t xml:space="preserve">EUR 1.5 billion (USD 1.8 billion) of public funding to be allocated to boost renewable hydrogen for the period 2021-2023, through the EUR 140 billion (USD 172 billion) </t>
    </r>
    <r>
      <rPr>
        <b/>
        <sz val="10"/>
        <color theme="1"/>
        <rFont val="Arial"/>
        <family val="2"/>
      </rPr>
      <t>Next Generation EU</t>
    </r>
    <r>
      <rPr>
        <sz val="10"/>
        <color theme="1"/>
        <rFont val="Arial"/>
        <family val="2"/>
      </rPr>
      <t xml:space="preserve"> fund available to Spain (as transfers and loans) between 2021 and 2027</t>
    </r>
  </si>
  <si>
    <r>
      <t xml:space="preserve">GBP 12 billion (USD 15 billion) plan to heat homes with hydrogen generated using offshore wind power. Also, the </t>
    </r>
    <r>
      <rPr>
        <b/>
        <sz val="10"/>
        <color theme="1"/>
        <rFont val="Arial"/>
        <family val="2"/>
      </rPr>
      <t>Hydrogen Supply program</t>
    </r>
    <r>
      <rPr>
        <sz val="10"/>
        <color theme="1"/>
        <rFont val="Arial"/>
        <family val="2"/>
      </rPr>
      <t xml:space="preserve"> allocates GBP 28 million (USD 36.47 million) in funding for five projects focused on hydrogen production, including two “low carbon hydrogen production plants”</t>
    </r>
  </si>
  <si>
    <r>
      <t xml:space="preserve">USD 64 million in funding for 18 projects that will support the </t>
    </r>
    <r>
      <rPr>
        <b/>
        <sz val="10"/>
        <color theme="1"/>
        <rFont val="Arial"/>
        <family val="2"/>
      </rPr>
      <t xml:space="preserve">H2@Scale </t>
    </r>
    <r>
      <rPr>
        <sz val="10"/>
        <color theme="1"/>
        <rFont val="Arial"/>
        <family val="2"/>
      </rPr>
      <t xml:space="preserve">vision for affordable hydrogen production, storage, distribution and use. </t>
    </r>
  </si>
  <si>
    <t>Source: Share of renewable energy in total final energy consumption in Brazil, Canada, Turkey, Argentina, India, Australia, China, Mexico, Indonesia, Japan and South Africa based on IEA, “World Energy Balances 2021 – Summary energy balances” (Paris:
2021), https://www.iea.org/data-and-statistics/data-product/world-energy-balances#energy-balances; European countries and EU-27 from Eurostat, “Share of renewable energy in gross final energy consumption”, https://ec.europa.eu/eurostat/
databrowser/view/t2020_31/default/table, viewed 21 May 2021; Russian Federation and Saudi Arabia based on data from IEA, World Energy Balances 2020 (Paris: 2020), https://www.iea.org/data-and-statistics/data-product/world-energy-balances. All rights reserved; as modified by REN21. Targets for renewable energy by end-2020 from the following sources: IRENA, “Energy Profile: Canada”, https://www.irena.org/IRENADocuments/Statistical_Profiles/North%20America/Canada_North%20America_RE_SP.pdf, updated 30 September 2020; EU-27, Italy, Germany and France from Eurostat, “News release: Share of renewable energy in the EU up to 18.0%”, 23 January 2020, https://ec.europa.eu/eurostat/documents/2995521/10335438/8-23012020-AP-EN.pdf/292cf2e5-8870-4525-7ad7-188864ba0c29?t=1579770240000; IRENA, “Energy
Profile: Turkey”, https://www.irena.org/IRENADocuments/Statistical_Profiles/Eurasia/Turkey_Eurasia_RE_SP.pdf, updated 30 September 2020; IRENA, “Energy Profile: Mexico”, https://www.irena.org/IRENADocuments/Statistical_Profiles/North%20America/Mexico_North%20America_RE_SP.pdf, updated 30 September 2020.</t>
  </si>
  <si>
    <t>Source: Eni, 2020 Annual Report on Form 20F (Rome: 2021), pp. 2 and 120, https://www.eni.com/assets/documents/eng/ reports/2020/Annual-Report-On-Form-20-F-2020.pdf; Equinor total capital expenditure from Equinor, 2020 Annual Report on Form 20F (Stavanger: 2021), p. 88, https://www.equinor.com/en/investors/ our-dividend/annual-reports-archive.html; spending on low-carbon solutions calculated based on self-reported share of “Renewables and low carbon solutions” in gross capital expenditure, from Equinor, “Equinor annual and sustainability reports for 2020”, 19 March 2021, https://www.equinor.com/en/news/20210319-annual-sustainabilityreports-2020.html; Chevron, 2020 Annual Report (San Ramon: 2021), pp. 40, 69, https://www.chevron.com/-/media/chevron/annualreport/2020/documents/2020-Annual-Report.pdf; BP, 2020 Annual Report on Form 20F (London: 2021), pp. 22, 46, https://www.bp.com/ content/dam/bp/business-sites/en/global/corporate/pdfs/ investors/bp-annual-report-and-form-20f-2020.pdf, Royal Dutch Shell, 2020 Form 20-F (The Hague: 2021), pp. 26, 34, https://www. shell.com/about-us/annual-publications/annual-reports-downloadcentre/_jcr_content/par/tabbedcontent_f645/tab_7bf9_copy/ textimage_d83f.stream/1615464115245/a1e527c87e9d548f6e5e0b 760ec92c12464b8b94/royal-dutch-shell-form-20-f-2020.pdf; ExxonMobil, 2020 Annual Report (Irving: 2021), pp. 52, 54, https:// corporate.exxonmobil.com/-/media/Global/Files/investor-relations/ annual-meeting-materials/annual-report-summaries/2020-AnnualReport.pdf; Total, 2020 Form 20-F (Paris: 2021), pp. 1, 4, https://www. total.com/system/files/documents/2021-03/2020-total-form-20-f.pdf.</t>
  </si>
  <si>
    <t>Source: Estimated shares based on the following sources: total final energy consumption in 2019 (estimated at 381.1 exajoules, EJ) is based on 377.7 EJ for 2018, from IEA, World Energy Balances 2020 (Paris: 2020), https://www.iea.org/ data-and-statistics/data-product/world-energy-balances., and escalated by the 0.91% increase in estimated global total final consumption (including non-energy use) from 2018 to 2019, derived from IEA, World Energy Balances, IEA, World Energy Balances 2020 op. cit. this note, and escalated to 2019 based on combined annual average growth rates from 2008 to 2018. Biofuels used in transport in 2019 from IEA, Renewables 2020 (Paris: 2020), https://www.iea.org/reports/renewables-2020. Solar thermal heating and cooling from M. Spörk-Dür, AEE-Institute for Sustainable Technologies (AEE INTEC), Gleisdorf, Austria, personal communication with REN21, April 2021, and from W. Weiss and M. Spörk-Dür, Solar Heat Worldwide. Global Market and Development Trends in 2020, Detailed Market Figures 2019 (Paris: IEA Solar Heating and Cooling Programme, 2021), http://www.iea-shc. org/solar-heat-worldwide. Nuclear power final consumption based on generation of 2,701.4 TWh, from US Energy Information Administration (EIA) international data browser, https://www.eia.gov/international/data/world, viewed 14 April 2021, and global average electricity losses and estimated industry own-use of nuclear power in 2019 based on IEA, World Energy Balances 2020, op. cit. this note +B18. Electricity consumption from renewable sources based on estimates of 2018 generation from IEA, op. cit. this note and global average electricity losses and estimated technologyspecific industry own-use of electricity from renewable sources in 2019, based on IEA, World Energy Balances 2020, op. cit. this note. Estimates of industry own-use of electricity are diﬀerentiated by technology based on explicit technology-specific own-use (such as pumping at hydropower facilities) as well as apportioning of various categories of own-use by technology as deemed appropriate. For example, industry own-use of electricity at coal mines and oil refineries are attributed to fossil fuel generation. Industry own-use includes the diﬀerence between gross and net generation at thermal power plants (the diﬀerence lies in the power consumption of various internal loads, such as fans, pumps and pollution controls at thermal plants), and other uses such as electricity use in coal mining and fossil fuel refining. Diﬀerentiated own-use by technology, combined with global average losses, are as follows: solar PV, ocean energy and wind power (8.2%); hydropower (10.1%); CSP and geothermal (14.2%); and biopower (15.2%). See methodological note.</t>
  </si>
  <si>
    <t>Source: Fossil fuel and nuclear power sector progress from IEA, Global Energy Review 2021 (Paris: 2021), https://www.iea.org/ reports/global-energy-review-2021; share of 83% from IRENA, “Renewable capacity highlights”, 31 March 2021, https://www. irena.org/-/media/Files/IRENA/Agency/Publication/2021/Apr/ IRENA_-RE_Capacity_Highlights_2021.pdf; renewable power capacity from idem; non-renewable power capacity provided by A. Whiteman, IRENA, personal communication with REN21, April 2021.</t>
  </si>
  <si>
    <t>Source: Share of generation in 2020 based on estimated total global electricity generation of 25,850 TWh and total renewable generation of 7,493 TWh, from Ember, op. cit. note 2. Global totals for 2020 were estimated by summing total electricity generation and electricity generation per energy source in 36 countries where 2020 national sources (including oﬀicial government data and utility data) were available, comprising 90% of global generation. See Ember, “Methodology”, https://ember-climate. org/global-electricity-review-2021/methodology, viewed 7 April 2021. Previous year’s generation from idem.</t>
  </si>
  <si>
    <t>Source: International Energy Agency (IEA), Global Energy Review 2021 (Paris: 2021), https://www.iea.org/reports/global-energy-review-2021.</t>
  </si>
  <si>
    <t>Source: Ember, Global Electricity Review 2021 (London: 2021), https:// ember-climate.org/project/global-electricity-review-2021.</t>
  </si>
  <si>
    <r>
      <rPr>
        <vertAlign val="superscript"/>
        <sz val="10"/>
        <rFont val="Arial"/>
        <family val="2"/>
      </rPr>
      <t>1</t>
    </r>
    <r>
      <rPr>
        <sz val="10"/>
        <rFont val="Arial"/>
        <family val="2"/>
      </rPr>
      <t xml:space="preserve"> Certain Caribbean countries have adopted hybrid net metering and feed-in policies whereby residential consumers can offset power while commercial consumers are obligated to feed 100% of the power generated into the grid. These policies are defined as net metering for the purposes of the GSR.</t>
    </r>
  </si>
  <si>
    <r>
      <rPr>
        <vertAlign val="superscript"/>
        <sz val="10"/>
        <rFont val="Arial"/>
        <family val="2"/>
      </rPr>
      <t>2</t>
    </r>
    <r>
      <rPr>
        <sz val="10"/>
        <rFont val="Arial"/>
        <family val="2"/>
      </rPr>
      <t xml:space="preserve"> FIT support removed for large-scale power plants.</t>
    </r>
  </si>
  <si>
    <r>
      <rPr>
        <vertAlign val="superscript"/>
        <sz val="10"/>
        <rFont val="Arial"/>
        <family val="2"/>
      </rPr>
      <t>3</t>
    </r>
    <r>
      <rPr>
        <sz val="10"/>
        <rFont val="Arial"/>
        <family val="2"/>
      </rPr>
      <t xml:space="preserve"> Spain removed FIT support for new projects in 2012. Support remains for certain installations linked to this previous scheme.</t>
    </r>
  </si>
  <si>
    <r>
      <rPr>
        <vertAlign val="superscript"/>
        <sz val="10"/>
        <rFont val="Arial"/>
        <family val="2"/>
      </rPr>
      <t>4</t>
    </r>
    <r>
      <rPr>
        <sz val="10"/>
        <rFont val="Arial"/>
        <family val="2"/>
      </rPr>
      <t xml:space="preserve"> State-level targets in the United States include RPS policies.</t>
    </r>
  </si>
  <si>
    <r>
      <rPr>
        <vertAlign val="superscript"/>
        <sz val="10"/>
        <rFont val="Arial"/>
        <family val="2"/>
      </rPr>
      <t>5</t>
    </r>
    <r>
      <rPr>
        <sz val="10"/>
        <rFont val="Arial"/>
        <family val="2"/>
      </rPr>
      <t xml:space="preserve"> The area of the State of Palestine is included in the World Bank country classification as “West Bank and Gaza”.</t>
    </r>
  </si>
  <si>
    <r>
      <rPr>
        <vertAlign val="superscript"/>
        <sz val="10"/>
        <rFont val="Arial"/>
        <family val="2"/>
      </rPr>
      <t>6</t>
    </r>
    <r>
      <rPr>
        <sz val="10"/>
        <rFont val="Arial"/>
        <family val="2"/>
      </rPr>
      <t xml:space="preserve"> Includes renewable heating and/or cooling technologies.</t>
    </r>
  </si>
  <si>
    <r>
      <rPr>
        <vertAlign val="superscript"/>
        <sz val="10"/>
        <rFont val="Arial"/>
        <family val="2"/>
      </rPr>
      <t>7</t>
    </r>
    <r>
      <rPr>
        <sz val="10"/>
        <rFont val="Arial"/>
        <family val="2"/>
      </rPr>
      <t xml:space="preserve"> Aviation, maritime, or rail transport</t>
    </r>
  </si>
  <si>
    <r>
      <rPr>
        <vertAlign val="superscript"/>
        <sz val="10"/>
        <rFont val="Arial"/>
        <family val="2"/>
      </rPr>
      <t xml:space="preserve">8 </t>
    </r>
    <r>
      <rPr>
        <sz val="10"/>
        <rFont val="Arial"/>
        <family val="2"/>
      </rPr>
      <t>Heat FIT</t>
    </r>
  </si>
  <si>
    <r>
      <rPr>
        <vertAlign val="superscript"/>
        <sz val="10"/>
        <rFont val="Arial"/>
        <family val="2"/>
      </rPr>
      <t>9</t>
    </r>
    <r>
      <rPr>
        <sz val="10"/>
        <rFont val="Arial"/>
        <family val="2"/>
      </rPr>
      <t xml:space="preserve"> Fossil fuel heating ban</t>
    </r>
  </si>
  <si>
    <r>
      <t>Reductions in sales, energy, CO</t>
    </r>
    <r>
      <rPr>
        <b/>
        <vertAlign val="subscript"/>
        <sz val="10"/>
        <rFont val="Arial"/>
        <family val="2"/>
      </rPr>
      <t>2</t>
    </r>
    <r>
      <rPr>
        <b/>
        <sz val="10"/>
        <rFont val="Arial"/>
        <family val="2"/>
      </rPr>
      <t>, VAT or other taxes</t>
    </r>
  </si>
  <si>
    <t>Austria(2)</t>
  </si>
  <si>
    <t>Greece(2)</t>
  </si>
  <si>
    <t>54% by 2020(1)</t>
  </si>
  <si>
    <t>10% by 2020(1)</t>
  </si>
  <si>
    <t>5 Kosovo is not a member of the United Nations.</t>
  </si>
  <si>
    <t>Kosovo(5)</t>
  </si>
  <si>
    <t>EU-27(4)</t>
  </si>
  <si>
    <t>4 The primary energy share is for EU-28.</t>
  </si>
  <si>
    <t>Note: All capacity targets are for cumulative capacity unless otherwise noted. Targets are rounded to the nearest tenth decimal. Renewable energy targets are not standardised across countries; therefore, the table presents a variety of targets for the purpose of general comparison. Countries on this list may also have primary/final energy, electricity, heating/cooling or transport targets (see Tables R3-R6).</t>
  </si>
  <si>
    <t>Note: Unless otherwise noted, all targets and corresponding shares represent all renewables, including hydropower. A number of states/provinces and local jurisdications have additional targets not listed here. Some countries shown have other types of targets (Tables R3-R5, R7 and R8). See Policy Landscape chapter and Table 6 for more information about sub-national and municipal-level targets, and see Tables 7 and 8 for information on electricity access. Existing shares are indicative and may need adjusting if more accurate national statistical data are published.</t>
  </si>
  <si>
    <t>Source: Data for 2020 and 2021 based on national biofuels data as referenced elsewhere in this section; biofuels supplemented by data from IEA, Oil 2021 (Paris: March 2021), https://www.iea.org/reports/oil-2021; for previous years, see earlier editions of the GSR and related endnotes. Volumes of fuel converted to energy content using conversion factors from US Department of Energy, Alternative Fuels Data Center, https://www.afdc.energy.gov. Lower caloric value for ethanol is 76,330 Btu/US gallon (21.27 MJ/litre) and for biodiesel, 119,550 Btu/US gallon (33.32 MJ/litre). Caloric value for HVO is 34.4 MJ/litre. See Neste, Neste Renewable Diesel Handbook (Espoo, Finland: 2016), p. 15, https://www.neste.com/sites/default/files/attachments/neste_renewable_diesel_ handbook.pdf.</t>
  </si>
  <si>
    <t>Source: Estimates based on the following sources: power capacity data for Iceland, Japan and New Zealand from International Energy Agency (IEA) Geothermal, 2019 Country Reports (Taupo, New Zealand: February 2020), http://iea-gia.org/publications-2/annual-reports and sources noted elsewhere in this section; power capacity data for Indonesia, the Philippines, Turkey and the United States from sources noted elsewhere in this section; capacity data for other countries from International Renewable Energy Agency (IRENA), Renewable Capacity Statistics 2021 (Abu Dhabi: 2021), https://www.irena.org/publications/2021/March/RenewableCapacity-Statistics-2021; estimated electricity generation in 2020 based on 95 TWh in 2019 from G. W. Huttrer, “Geothermal power generation in the world 2015-2020 update report”, Proceedings World Geothermal Congress 2020, https://www.geothermalenergy.org/pdf/IGAstandard/WGC/2020/01017.pdf; and 97 TWh from Organisation for Economic Co-operation and Development (OECD) and IEA, Market Report Series – Renewables 2020, Databook (Paris: 2020). Heat capacity and output in 2020 an extrapolation based on five-year average annualised growth from 2015 through 2019, from J. W. Lund and A. N. Toth, “Direct utilization of geothermal energy 2020 worldwide review”, Proceedings World Geothermal Congress 2020, https://www.geothermal-energy.org/ pdf/IGAstandard/WGC/2020/01018.pdf. For the purpose of this figure, end-2019 capacity is assumed to be equal to end-2020 capacity less new capacity installed (or capacity expansion) during 2020.</t>
  </si>
  <si>
    <t>Source: Based on J. W. Lund and A. N. Toth, “Direct utilization of geothermal energy 2020 worldwide review”, Proceedings World Geothermal Congress 2020, https://www.geothermal-energy.org/ pdf/IGAstandard/WGC/2020/01018.pdf.</t>
  </si>
  <si>
    <t>17% Others</t>
  </si>
  <si>
    <r>
      <t xml:space="preserve">Source: Country data from International Hydropower Association (IHA), Hydropower Status Report 2021 (London: 2021), and from the following sources: </t>
    </r>
    <r>
      <rPr>
        <b/>
        <sz val="10"/>
        <color theme="1"/>
        <rFont val="Arial"/>
        <family val="2"/>
      </rPr>
      <t>China</t>
    </r>
    <r>
      <rPr>
        <sz val="10"/>
        <color theme="1"/>
        <rFont val="Arial"/>
        <family val="2"/>
      </rPr>
      <t xml:space="preserve">: total capacity including pumped storage of 370.16 GW, capacity additions of 13.23 GW, utilisation and investment, from China National Energy Administration (NEA), 2020 energy statistics, 20 January 2021, http://www.nea.gov. cn/2021-01/20/c_139683739.htm, and from China Electricity Council (CEC), 2020 electricity and other energy statistics, 31 December 2020, https://english.cec.org.cn/detail/index. html?3-1090; generation of 1,360 TWh and annual growth of 4.1%, from National Bureau of Statistics of China, “Analysis and forecast of China power demand-supply situation 2020-2021”, press release (Beijing: 8 February 2021), https://english.cec.org. cn/detail/index.html?3-1128. Total capacity including pumped storage of 356.4 GW, pumped storage capacity of 30.3 GW and hydropower capacity of 326.1 GW; capacity additions (excluding pumped storage) of 3.9 GW; and pumped storage additions of 0.3 GW from IHA, op. cit. this note. </t>
    </r>
    <r>
      <rPr>
        <b/>
        <sz val="10"/>
        <color theme="1"/>
        <rFont val="Arial"/>
        <family val="2"/>
      </rPr>
      <t>Brazil</t>
    </r>
    <r>
      <rPr>
        <sz val="10"/>
        <color theme="1"/>
        <rFont val="Arial"/>
        <family val="2"/>
      </rPr>
      <t xml:space="preserve">: 177.77 MW (0 MW large hydropower, 176.77 MW small hydropower and 1 MW very small hydro) added in 2020, from National Agency for Electrical Energy (ANEEL), “Acompanhamento da expansão da oferta de geração de energia elétrica – base de dados do RALIE (Fevereiro de 2021)”, http://www.aneel.gov.br/acompanhamento-da-expansaoda-oferta-de-geracao-de-energia-eletrica, updated February 2021; year-end capacity of 108 GW from Government of Brazil, ANEEL, “Aneel ultrapassa meta de expansão da geração de energia em 2020”, 6 January 2021, https://www.gov.br/pt-br/ noticias/energia-minerais-e-combustiveis/2021/01/aneelultrapassa-meta-de-expansao-da-geracao-de-energia-em-2020; generation of 509 TWh from National Electrical System Operator of Brazil (ONS), “Geração de energia”, http://www.ons.org. br/Paginas/resultados-da-operacao/historico-da-operacao/ geracao_energia.aspx, viewed 26 February 2021. </t>
    </r>
    <r>
      <rPr>
        <b/>
        <sz val="10"/>
        <color theme="1"/>
        <rFont val="Arial"/>
        <family val="2"/>
      </rPr>
      <t>United States</t>
    </r>
    <r>
      <rPr>
        <sz val="10"/>
        <color theme="1"/>
        <rFont val="Arial"/>
        <family val="2"/>
      </rPr>
      <t xml:space="preserve">: capacity from US Energy Information Administration (EIA), Electric Power Monthly with Data for December 2020 (Washington, DC: February 2021), Tables 6.2.B and 6.3, http:// www.eia.gov/electricity/monthly; generation from idem, Table 1.1, viewed 26 February 2021. </t>
    </r>
    <r>
      <rPr>
        <b/>
        <sz val="10"/>
        <color theme="1"/>
        <rFont val="Arial"/>
        <family val="2"/>
      </rPr>
      <t>Canada</t>
    </r>
    <r>
      <rPr>
        <sz val="10"/>
        <color theme="1"/>
        <rFont val="Arial"/>
        <family val="2"/>
      </rPr>
      <t xml:space="preserve">: capacity and generation from IHA, op. cit. this note. </t>
    </r>
    <r>
      <rPr>
        <b/>
        <sz val="10"/>
        <color theme="1"/>
        <rFont val="Arial"/>
        <family val="2"/>
      </rPr>
      <t>Russian Federation</t>
    </r>
    <r>
      <rPr>
        <sz val="10"/>
        <color theme="1"/>
        <rFont val="Arial"/>
        <family val="2"/>
      </rPr>
      <t xml:space="preserve">: capacity and generation from System Operator of the Unified Energy System of Russia, Report on the Unified Energy System in 2020 (Moscow: 31 January 2021), p. 9, https://so-ups.ru/fileadmin/files/company/ reports/disclosure/2021/ups_rep2020.pdf. </t>
    </r>
    <r>
      <rPr>
        <b/>
        <sz val="10"/>
        <color theme="1"/>
        <rFont val="Arial"/>
        <family val="2"/>
      </rPr>
      <t>India</t>
    </r>
    <r>
      <rPr>
        <sz val="10"/>
        <color theme="1"/>
        <rFont val="Arial"/>
        <family val="2"/>
      </rPr>
      <t xml:space="preserve">: installed capacity in 2020 (units larger than 25 MW) of 42,492 MWand installed small (&lt;25 MW) hydropower capacity of 4,750 MW, from Government of India, Ministry of Power, Central Electricity Authority (CEA), “Installed capacity reports”, December 2020, http://www.cea.nic.in/monthlyarchive.html, and 3,306 MW of pumped storage from CEA, “Hydroelectric reports”, http://www. cea.nic.in/monthlyarchive.html, viewed 31 January 2021. </t>
    </r>
    <r>
      <rPr>
        <b/>
        <sz val="10"/>
        <color theme="1"/>
        <rFont val="Arial"/>
        <family val="2"/>
      </rPr>
      <t>Norway</t>
    </r>
    <r>
      <rPr>
        <sz val="10"/>
        <color theme="1"/>
        <rFont val="Arial"/>
        <family val="2"/>
      </rPr>
      <t>: generation from Statistics Norway, “Elektrisitet”, https://www. ssb.no/statbank/list/elektrisitet, viewed 31 January 2021; capacity from Norwegian Water Resources and Energy Directorate (NVE), “Ny kraftproduksjon“, https://www.nve.no/energiforsyning/ kraftmarkedsdata-og-analyser/ny-kraftproduksjon, viewed 31 January 2020; additions of 256 MW, and year-end capacity of 33 GW and average annual production of 136.6 TWh (excluding pumped storage), from NVE, “Vannkraft“, https://www.nve.no/ energiforsyning/kraftproduksjon/vannkraft, viewed 18 March 2021</t>
    </r>
  </si>
  <si>
    <t>Source: Capacity values by country from sources provided in endnote 4 and from IHA, Hydropower Status Report 2021 (London: 2021). Turkey: net installed capacity in 2020 of 2,465 MW for impoundments of 2,266 MW and run-of-river plants of 199 MW, from Energy Market Regulatory Authority of Turkey (EPDK), Electricity Market Sector Report 2020 (Ankara: January to December 2020), https://www.epdk.gov.tr/ Detay/Icerik/3-0-23/aylik-sektor-raporu (using Google Translate). Angola: net installed capacity in 2020 of 3,773 MW, from calculations based on recorded additions and on IHA, “Country profile – Angola”, https://www.hydropower.org/discover/ hydropower-around-the-world, viewed 14 May 2021. See also the sources given in Data 23.</t>
  </si>
  <si>
    <t>Source: US National Renewable Energy Laboratory (NREL), “Concentrating solar power projects”, https://solarpaces.nrel.gov, with the page and its subpages viewed on numerous dates leading up to 13 April 2021 (some subpages are referenced individually throughout this section) and references cited in the CSP section of Renewable Energy Policy Network for the 21st Century (REN21), Renewables 2020 Global Status Report (Paris: 2020), pp. 120-123, https://www. ren21.net/reports/global-status-report. In some cases, information from the above sources was verified against additional country-specific sources, as cited in the rest of the endnotes for this section. Global CSP data are based on commercial facilities only; demonstration and pilot facilities as well as facilities of 5 MW or less are excluded from capacity data, with the exception of certain plants in China that are described as “demonstration” plants by government but are nonetheless large- (utility-) scale, gridconnected plants that are operating or will operate commercially. Data discrepancies between REN21 and other reference sources are due primarily to diﬀerences in categorisation and thresholds for inclusion of specific CSP facilities in overall global totals.</t>
  </si>
  <si>
    <t>Source: Global solar thermal capacity is based on the latest market data from the largest 20 solar thermal markets in terms of added capacity listed in order of their additions: China, Turkey, India, Brazil, United States, Germany, Australia, Mexico, Israel, Greece, Spain, Poland, South Africa, Italy, Netherlands, Cyprus, Austria, Morocco, Tunisia and Portugal, which represented 95% of cumulative installed capacity in operation in 2019. Added capacities in other countries for which new additions are available until 2019 (but not yet for 2020) were projected according to national trends over the 2018-2019 period. The rest of the world – meaning those countries without detailed solar thermal market information in 2019 and previous years – accounted for an estimated 5% of the global market volume excluding China in 2019 and 2020. Until 2018, the rest of the world was considered to be 5% of the global market including China, which overestimated its market share, from Spörk-Dür, AEE – Institute for Sustainable Technologies (AEE INTEC), Austria, personal communication with REN21, April 2020; W. Weiss and M. Spörk-Dür, Solar Heat Worldwide. Global Market Development and Trends in 2019, Detailed Market Figures 2018 (Gleisdorf, Austria: International Energy Agency (IEA) Solar Heating and Cooling Programme (SHC), 2020), http://www.iea-shc.org/solar-heatworldwide.</t>
  </si>
  <si>
    <t>Source: Based on the latest market data available for gross additions of glazed and unglazed water collectors (not including concentrating collectors), at the time of publication, for countries that together represent 96% of the world total. Data from original country sources include gross national additions and were provided to REN21 as follows: D. Ferrari, Sustainability Victoria, Melbourne, Australia; W. Weiss, AEE INTEC, Vienna, Austria; D. Johann, Brazilian Solar Thermal Energy Association (ABRASOL), São Paulo, Brazil; H. Cheng, Shandong SunVision Management Consulting, Dezhou, China (5% were subtracted from the Chinese additions reported by Cheng, because the figures included vacuum tube collectors that were manufactured in China and exported to other countries). The 5% subtracted represents the average share of China’s produced vacuum tube collector area that was exported to other key markets in the years 2015 to 2019 (for countries where final new additions were available); P. Kastanias, Cyprus Union of Solar Thermal Industrialists (EBHEK), Nicosia, Cyprus; A. Liesen, BSW Solar, Berlin, Germany; C. Travasaros, Greek Solar Industry Association (EBHE), Piraeus, Greece; J. Malaviya, Solar Thermal Federation of India (STFI), Pune, India; E. Shilton, Elsol, Kohar-yair, Israel; F. Musazzi, ANIMA, the Federation of Italian Associations in the Mechanical and Engineering Industries, Milan, Italy; N. Jaeger, Holland Solar, Utrecht, Netherlands (preliminary estimation for the Netherlands, share of flat plate and vacuum tubes were applied as in 2019 – latest data available); T. Kousksou, University of Pau and the Pays de l’Adour, Pau, France (for Morocco; share of vacuum tube and flat plate collectors was not available); D. Garcia, Solar Thermal Manufacturers Organisation (FAMERAC), Mexico City, Mexico; P. Dias, Solar Heat Europe, Brussels, Belgium (for Portugal); J. Staroscik, Association of Manufacturers and Importers of Heating Appliances (SPIUG), Warsaw, Poland; K. Kritzinger, Centre for Renewable and Sustainable Energy Studies, University of Stellenbosch, Stellenbosch, South Africa; P. Polo, Spanish Solar Thermal Association (ASIT), Madrid, Spain; A. Baccouche, ANME, Tunis, Tunisia; K. Ülke, Bural Heating, Kayseri, Turkey; B. Heavner, California Solar &amp; Storage Association (CALSSA), Sacramento, California, United States, all personal communications with REN21, February-April 2021.</t>
  </si>
  <si>
    <t>Source: IEA SHC. Based on data from Spörk-Dür, AEE – Institute for Sustainable Technologies (AEE INTEC), Austria, personal communication with REN21, April 2020, and from W. Weiss and M. Spörk-Dür, Solar Heat Worldwide. Global Market Development and Trends in 2020, Detailed Market Figures 2019 (Gleisdorf, Austria: IEA SHC, 2020). http://www.iea-shc.org/ solar-heatworldwide. Year-end total installations of concentrating collector technologies (linear Fresnel, parabolic trough and dish) were reported by aperture area and converted into solar thermal capacity using the internationally accepted convention for stationary collectors, 1 million m2 = 0.7 GWth.</t>
  </si>
  <si>
    <t>Source: Based on historical data from Global Wind Energy Council (GWEC), Global Wind Report 2021 (Brussels: March 2021), p. 51-52, https://gwec.net/global-wind-report-2021; data for 2021 based on World Wind Energy Association (WWEA), “Worldwide wind capacity reaches 744 gigawatts – an unprecedented 93 gigawatts added in 2020”, press release (Bonn: 24 March 2021), https:// wwindea.org/worldwide-wind-capacity-reaches-744-gigawatts. Capacity added onshore (a record high) and oﬀshore (second highest ever) from GWEC, op. cit. this note, p. 44. Additions are gross, but year-end totals account for decommissioned capacity. Note that GWEC reports installations with turbines larger than 200 kilowatts (kW); projects with smaller turbines are not included. Global net additions were 111,027 megawatts (MW), based on 733,276 MW at end-2020 and 622,249 MW at end-2019, from International Renewable Energy Agency (IRENA), Renewable Capacity Statistics (Abu Dhabi: March 2021), https:// www.irena.org/publications/2021/March/Renewable-CapacityStatistics-2021. Of this, 105,015 MW was added onshore and the remainder was oﬀshore, based on data from IRENA, op. cit. this note. Global additions were 96.3 GW in 2020, compared with 60.7 GW in 2019, with 94% of additions onshore and the rest oﬀshore (down 19% to 6.1 GW), from BloombergNEF, “Global wind industry had a record, near 100GW, year as GE, Goldwind took lead from Vestas”, 10 March 2021, https://about.bnef.com/blog/global-windindustry-had-a-record-near-100gw-year-as-ge-goldwind-tooklead-from-vestas. Note that additional capacity was in operation via small-scale turbines.</t>
  </si>
  <si>
    <t>Source: Based on country-specific data and sources provided throughout this section, and largely drawn from the following: GWEC, Global Wind Report 2021 (Brussels: March 2021), p. 51-52, https://gwec.net/global-wind-report-2021; GWEC, “Global Wind Statistics 2020: Status as end of 2020” (Brussels: March 2020); WindEurope, Wind Energy in Europe: 2020 Statistics and the Outlook for 2021-2025, p. 23, https:// windeurope.org/data-and-analysis/product/wind-energy-ineurope-in-2020-trends-and-statistics; WWEA, “Worldwide wind capacity reaches 744 gigawatts – an unprecedented 93 gigawatts added in 2020”, press release (Bonn: 24 March 2021), https:// wwindea.org/worldwide-wind-capacity-reaches-744-gigawatts.</t>
  </si>
  <si>
    <t>Source: GWEC,  “Global Wind Statistics 2020: Status as end of 2020” (Brussels: March 2020); GWEC, Global Wind Report 2021 (Brussels: March 2021), p. 52, https://gwec.net/global-wind-report-2021; WindEurope, Wind Energy in Europe: 2020 Statistics and the Outlook for 2021-2025, p. 11, https:// windeurope.org/data-and-analysis/product/wind-energy-ineurope-in-2020-trends-and-statistics,; WindEurope, Oﬀshore Wind in Europe: Key Trends and Statistics 2019 (Brussels: February 2020), pp. 7-8, https://windeurope.org/wp-content/uploads/files/about-wind/ statistics/WindEurope-Annual-Oﬀshore-Statistics-2019.pdf; WindEurope, Oﬀshore Wind in Europe – Key Trends and Statistics 2017 (Brussels: February 2018), p. 6, https://windeurope.org/wp-content/uploads/ files/about-wind/statistics/WindEurope-Annual-OﬀshoreStatistics-2017.pdf; WindEurope, The European Oﬀshore Wind Industry – Key Trends and Statistics 2016 (Brussels: January 2017), p. 17, https://windeurope.org/wp-content/uploads/files/aboutwind/statistics/WindEurope-Annual-Oﬀshore-Statistics-2016.pdf; H. Yu, CWEA, Beijing, personal communication with REN21, 12 May 2021; ACPA, U.S. Oﬀshore Wind Industry: Status Update 2021 (Washington, DC: 2021), p. 1, https://cleanpower.org/wp-content/ uploads/2021/02/ACP_FactSheet-Oﬀshore_Final.pdf; AWEA, “First US oﬀshore wind farm unlocks vast new ocean energy resource”, press release (Block Island, RI: 12 December 2016), http://www.awea. org/MediaCenter/pressreleasev2.aspx?ItemNumber=9627</t>
  </si>
  <si>
    <t>Source: See Bioenergy section in the Market &amp; Industry section of GSR 2021.</t>
  </si>
  <si>
    <t>Source: International Energy Agency (IEA), Hydropower Tracking Report (Paris: June 2020), https://www.iea.org/reports/ hydropower#tracking-progress; “Hydropower and the impact of COVID-19“, International Water Power &amp; Dam Construction, 18 May 2020, https://www.waterpowermagazine.com/features/ featurehydropower-and-the-impact-of-covid-19-7929537</t>
  </si>
  <si>
    <r>
      <t xml:space="preserve">Sources: unless noted otherwise, data are from Global Wind Energy Council (GWEC), </t>
    </r>
    <r>
      <rPr>
        <i/>
        <sz val="10"/>
        <color theme="1"/>
        <rFont val="Arial"/>
        <family val="2"/>
      </rPr>
      <t>Global Wind Report 2021</t>
    </r>
    <r>
      <rPr>
        <sz val="10"/>
        <color theme="1"/>
        <rFont val="Arial"/>
        <family val="2"/>
      </rPr>
      <t xml:space="preserve"> (Brussels: March 2021), https://gwec.net/global-wind-report-2021/</t>
    </r>
    <r>
      <rPr>
        <u/>
        <sz val="10"/>
        <color rgb="FF0000FF"/>
        <rFont val="Arial"/>
        <family val="2"/>
      </rPr>
      <t>,</t>
    </r>
    <r>
      <rPr>
        <sz val="10"/>
        <color rgb="FF000000"/>
        <rFont val="Arial"/>
        <family val="2"/>
      </rPr>
      <t xml:space="preserve"> fro</t>
    </r>
    <r>
      <rPr>
        <sz val="10"/>
        <color theme="1"/>
        <rFont val="Arial"/>
        <family val="2"/>
      </rPr>
      <t xml:space="preserve">m </t>
    </r>
    <r>
      <rPr>
        <sz val="10"/>
        <color rgb="FF000000"/>
        <rFont val="Arial"/>
        <family val="2"/>
      </rPr>
      <t>GWEC, “Global Wind Statistics 2020: Status as End of 2020” (Brussels: March 2021)</t>
    </r>
    <r>
      <rPr>
        <sz val="10"/>
        <color theme="1"/>
        <rFont val="Arial"/>
        <family val="2"/>
      </rPr>
      <t xml:space="preserve">, from WindEurope, </t>
    </r>
    <r>
      <rPr>
        <i/>
        <sz val="10"/>
        <color theme="1"/>
        <rFont val="Arial"/>
        <family val="2"/>
      </rPr>
      <t>Wind Energy in Europe – 2020 Statistics and the Outlook for 2021-2025</t>
    </r>
    <r>
      <rPr>
        <sz val="10"/>
        <color theme="1"/>
        <rFont val="Arial"/>
        <family val="2"/>
      </rPr>
      <t xml:space="preserve"> (Brussels: February 2021), https://windeurope.org/data-and-analysis/product/wind-energy-in-europe-in-2020-trends-and-statistics/</t>
    </r>
    <r>
      <rPr>
        <sz val="10"/>
        <rFont val="Arial"/>
        <family val="2"/>
      </rPr>
      <t>, and from</t>
    </r>
    <r>
      <rPr>
        <u/>
        <sz val="10"/>
        <color rgb="FF0000FF"/>
        <rFont val="Arial"/>
        <family val="2"/>
      </rPr>
      <t xml:space="preserve"> </t>
    </r>
    <r>
      <rPr>
        <sz val="10"/>
        <color rgb="FF000000"/>
        <rFont val="Arial"/>
        <family val="2"/>
      </rPr>
      <t xml:space="preserve">World Wind Energy Association (WWEA), “Worldwide Wind Capacity Reaches 744 Gigawatts – An Unprecedented 93 Gigawatts added in 2020”, </t>
    </r>
    <r>
      <rPr>
        <sz val="10"/>
        <color theme="1"/>
        <rFont val="Arial"/>
        <family val="2"/>
      </rPr>
      <t>press release (Bonn: 23 March 2021), https://wwindea.org/worldwide-wind-capacity-reaches-744-gigawatts/.</t>
    </r>
    <r>
      <rPr>
        <sz val="10"/>
        <color rgb="FF000000"/>
        <rFont val="Arial"/>
        <family val="2"/>
      </rPr>
      <t xml:space="preserve"> </t>
    </r>
    <r>
      <rPr>
        <b/>
        <sz val="10"/>
        <color theme="1"/>
        <rFont val="Arial"/>
        <family val="2"/>
      </rPr>
      <t>China</t>
    </r>
    <r>
      <rPr>
        <sz val="10"/>
        <color theme="1"/>
        <rFont val="Arial"/>
        <family val="2"/>
      </rPr>
      <t xml:space="preserve">: Official totals are based on preliminary data from China Electricity Council (CEC), cited in China Energy Portal, “2020 electricity &amp; other energy statistics (preliminary)”, 22 January 2021, https://chinaenergyportal.org/en/2020-electricity-other-energy-statistics-preliminary/, viewed 15 February 2021, and from National Energy Board, cited in National Energy Administration, “Transcript of the online press conference of the National Energy Administration in the first quarter of 2021”, 30 January 2021, http://www.nea.gov.cn/2021-01/30/c_139708580.htm (using Google Translate). Unofficial data are preliminary and based on data from H. Yu, Chinese Wind Energy Association (CWEA), Beijing, personal communication with REN21, 12 May 2021, and from </t>
    </r>
    <r>
      <rPr>
        <sz val="10"/>
        <color rgb="FF000000"/>
        <rFont val="Arial"/>
        <family val="2"/>
      </rPr>
      <t>GWEC, “Global Wind Statistics 2020: Status as End of 2020” (Brussels: March 2021).</t>
    </r>
    <r>
      <rPr>
        <b/>
        <sz val="10"/>
        <color theme="1"/>
        <rFont val="Arial"/>
        <family val="2"/>
      </rPr>
      <t>United States:</t>
    </r>
    <r>
      <rPr>
        <sz val="10"/>
        <color theme="1"/>
        <rFont val="Arial"/>
        <family val="2"/>
      </rPr>
      <t xml:space="preserve"> American Clean Power Association (ACPA), </t>
    </r>
    <r>
      <rPr>
        <i/>
        <sz val="10"/>
        <color theme="1"/>
        <rFont val="Arial"/>
        <family val="2"/>
      </rPr>
      <t>ACP Market Report – Fourth Quarter 2020</t>
    </r>
    <r>
      <rPr>
        <sz val="10"/>
        <color theme="1"/>
        <rFont val="Arial"/>
        <family val="2"/>
      </rPr>
      <t xml:space="preserve"> (Washington, DC: 2021), p. 4, https://cleanpower.org/resources/american-clean-power-market-report-q4-2020/</t>
    </r>
    <r>
      <rPr>
        <sz val="10"/>
        <color rgb="FF000000"/>
        <rFont val="Arial"/>
        <family val="2"/>
      </rPr>
      <t xml:space="preserve">. </t>
    </r>
    <r>
      <rPr>
        <b/>
        <sz val="10"/>
        <color rgb="FF000000"/>
        <rFont val="Arial"/>
        <family val="2"/>
      </rPr>
      <t>Brazil</t>
    </r>
    <r>
      <rPr>
        <sz val="10"/>
        <color rgb="FF000000"/>
        <rFont val="Arial"/>
        <family val="2"/>
      </rPr>
      <t xml:space="preserve">: GWEC, “Global Wind Statistics 2020: Status as End of 2020” (Brussels: March 2021). </t>
    </r>
    <r>
      <rPr>
        <b/>
        <sz val="10"/>
        <color rgb="FF000000"/>
        <rFont val="Arial"/>
        <family val="2"/>
      </rPr>
      <t>Netherlands</t>
    </r>
    <r>
      <rPr>
        <sz val="10"/>
        <color rgb="FF000000"/>
        <rFont val="Arial"/>
        <family val="2"/>
      </rPr>
      <t xml:space="preserve">: </t>
    </r>
    <r>
      <rPr>
        <sz val="10"/>
        <color theme="1"/>
        <rFont val="Arial"/>
        <family val="2"/>
      </rPr>
      <t xml:space="preserve">WindEurope, </t>
    </r>
    <r>
      <rPr>
        <i/>
        <sz val="10"/>
        <color theme="1"/>
        <rFont val="Arial"/>
        <family val="2"/>
      </rPr>
      <t>Wind Energy in Europe – 2020 Statistics and the Outlook for 2021-2025</t>
    </r>
    <r>
      <rPr>
        <sz val="10"/>
        <color theme="1"/>
        <rFont val="Arial"/>
        <family val="2"/>
      </rPr>
      <t xml:space="preserve"> (Brussels: February 2021), pp. 7, 11, https://windeurope.org/data-and-analysis/product/wind-energy-in-europe-in-2020-trends-and-statistics/, and from I. Komusanac, WindEurope, Brussels, personal communication with REN21, 12 April 2021. </t>
    </r>
    <r>
      <rPr>
        <b/>
        <sz val="10"/>
        <color theme="1"/>
        <rFont val="Arial"/>
        <family val="2"/>
      </rPr>
      <t>Spain</t>
    </r>
    <r>
      <rPr>
        <sz val="10"/>
        <color theme="1"/>
        <rFont val="Arial"/>
        <family val="2"/>
      </rPr>
      <t xml:space="preserve">: Asociación Empresarial Eólica (AEE), cited in “Spain increases wind capacity by 1.7GW in 2020”, Renews Biz, 24 February 2021, https://renews.biz/66696/spain-increases-wind-capacity-by-172gw-in-2020/, WindEurope, </t>
    </r>
    <r>
      <rPr>
        <i/>
        <sz val="10"/>
        <color theme="1"/>
        <rFont val="Arial"/>
        <family val="2"/>
      </rPr>
      <t>Wind Energy in Europe – 2020 Statistics and the Outlook for 2021-2025</t>
    </r>
    <r>
      <rPr>
        <sz val="10"/>
        <color theme="1"/>
        <rFont val="Arial"/>
        <family val="2"/>
      </rPr>
      <t xml:space="preserve">, pp. 7, 11, and from I. Komusanac, WindEurope, Brussels, personal communication with REN21, 12 April 2021. </t>
    </r>
    <r>
      <rPr>
        <b/>
        <sz val="10"/>
        <color theme="1"/>
        <rFont val="Arial"/>
        <family val="2"/>
      </rPr>
      <t>Germany</t>
    </r>
    <r>
      <rPr>
        <sz val="10"/>
        <color theme="1"/>
        <rFont val="Arial"/>
        <family val="2"/>
      </rPr>
      <t xml:space="preserve">: WindEurope, </t>
    </r>
    <r>
      <rPr>
        <i/>
        <sz val="10"/>
        <color theme="1"/>
        <rFont val="Arial"/>
        <family val="2"/>
      </rPr>
      <t>Wind Energy in Europe – 2020 Statistics and the Outlook for 2021-2025</t>
    </r>
    <r>
      <rPr>
        <sz val="10"/>
        <color theme="1"/>
        <rFont val="Arial"/>
        <family val="2"/>
      </rPr>
      <t xml:space="preserve">, pp. 7, 11, 17, from I. Komusanac, WindEurope, Brussels, personal communication with REN21, 12 April 2021, and from Federal Ministry for Economic Affairs and Energy and Arbeitsgruppe Erneuerbare Energien-Statistik (AGEE-Stat), </t>
    </r>
    <r>
      <rPr>
        <i/>
        <sz val="10"/>
        <color theme="1"/>
        <rFont val="Arial"/>
        <family val="2"/>
      </rPr>
      <t>Time Series for the Development of Renewable Energy Sources in Germany – based on statistical data from the Working Group on Renewable Energy-Statistics (AGEE-Stat) (Status: February 2021)</t>
    </r>
    <r>
      <rPr>
        <sz val="10"/>
        <color theme="1"/>
        <rFont val="Arial"/>
        <family val="2"/>
      </rPr>
      <t xml:space="preserve"> (Dessa-Roβlau: February 2021), p. 7, https://www.erneuerbare-energien.de/EE/Navigation/DE/Service/Erneuerbare_Energien_in_Zahlen/Zeitreihen/zeitreihen.html. </t>
    </r>
    <r>
      <rPr>
        <b/>
        <sz val="10"/>
        <color theme="1"/>
        <rFont val="Arial"/>
        <family val="2"/>
      </rPr>
      <t>Norway</t>
    </r>
    <r>
      <rPr>
        <sz val="10"/>
        <color theme="1"/>
        <rFont val="Arial"/>
        <family val="2"/>
      </rPr>
      <t xml:space="preserve">: WindEurope, Wind Energy in Europe – 2020 Statistics and the Outlook for 2021-2025 (Brussels: February 2021), pp. 11, 12, 13, and from I. Komusanac, WindEurope, Brussels, personal communication with REN21, 12 April 2021. </t>
    </r>
    <r>
      <rPr>
        <b/>
        <sz val="10"/>
        <color theme="1"/>
        <rFont val="Arial"/>
        <family val="2"/>
      </rPr>
      <t>France</t>
    </r>
    <r>
      <rPr>
        <sz val="10"/>
        <color theme="1"/>
        <rFont val="Arial"/>
        <family val="2"/>
      </rPr>
      <t xml:space="preserve">: WindEurope, Wind Energy in Europe – 2020 Statistics and the Outlook for 2021-2025 (Brussels: February 2021), p. 11, from I. Komusanac, WindEurope, Brussels, personal communication with REN21, 12 April 2021. Also see Le Réseau de Transport d’Électricité (RTE), </t>
    </r>
    <r>
      <rPr>
        <i/>
        <sz val="10"/>
        <color theme="1"/>
        <rFont val="Arial"/>
        <family val="2"/>
      </rPr>
      <t>Bilan Electrique 2020</t>
    </r>
    <r>
      <rPr>
        <sz val="10"/>
        <color theme="1"/>
        <rFont val="Arial"/>
        <family val="2"/>
      </rPr>
      <t xml:space="preserve"> (Paris: 2020), p. 54, https://assets.rte-france.com/prod/public/2021-03/Bilan%20electrique%202020_0.pdf, and RTE, </t>
    </r>
    <r>
      <rPr>
        <i/>
        <sz val="10"/>
        <color theme="1"/>
        <rFont val="Arial"/>
        <family val="2"/>
      </rPr>
      <t>Panorama de l’Électricité Renouvelable</t>
    </r>
    <r>
      <rPr>
        <sz val="10"/>
        <color theme="1"/>
        <rFont val="Arial"/>
        <family val="2"/>
      </rPr>
      <t xml:space="preserve"> (Paris: 31 December 2020), p. 17, https://assets.rte-france.com/prod/public/2021-02/Panorama%20EnR_T4_2020_.pdf. </t>
    </r>
    <r>
      <rPr>
        <b/>
        <sz val="10"/>
        <color theme="1"/>
        <rFont val="Arial"/>
        <family val="2"/>
      </rPr>
      <t>Turkey</t>
    </r>
    <r>
      <rPr>
        <sz val="10"/>
        <color theme="1"/>
        <rFont val="Arial"/>
        <family val="2"/>
      </rPr>
      <t xml:space="preserve">: Turkish Wind Energy Association (TWEA), “With 1.224 MWm new capacity in 2020, Turkey’s cumulative installed wind power capacity reached 9.305 MWm”, https://tureb.com.tr/eng/lib/uploads/6371c2b9854591cf.pdf, viewed 26 March 2021. Also from WindEurope, Wind Energy in Europe: 2020 Statistics and the Outlook for 2021-2025 (Brussels: 2020), p. 11, and I. Komusanac, WindEurope, Brussels, personal communication with REN21, 12 April 2021. </t>
    </r>
    <r>
      <rPr>
        <b/>
        <sz val="10"/>
        <color theme="1"/>
        <rFont val="Arial"/>
        <family val="2"/>
      </rPr>
      <t>India:</t>
    </r>
    <r>
      <rPr>
        <sz val="10"/>
        <color theme="1"/>
        <rFont val="Arial"/>
        <family val="2"/>
      </rPr>
      <t xml:space="preserve"> Government of India (GOI), Ministry of New and Renewable Energy (MNRE), “Physical Progress – Programme/Scheme wise physical progress in 2019-20 &amp; cumulative up to Dec, 2019”, https://mnre.gov.in/physical-progress-achievements, viewed 9 January 2020; GOI, MNRE, “Physical Progress – Programme/Scheme wise physical progress in 2020-21 &amp;cumulative up to Dec, 2020”, https://mnre.gov.in/physical-progress-achievements, viewed 3 February 2021; GWEC, “Global Wind Statistics 2020: Status as End of 2020” (Brussels: March 2021). </t>
    </r>
    <r>
      <rPr>
        <b/>
        <sz val="10"/>
        <color theme="1"/>
        <rFont val="Arial"/>
        <family val="2"/>
      </rPr>
      <t>United Kingdom</t>
    </r>
    <r>
      <rPr>
        <sz val="10"/>
        <color theme="1"/>
        <rFont val="Arial"/>
        <family val="2"/>
      </rPr>
      <t>:</t>
    </r>
    <r>
      <rPr>
        <b/>
        <sz val="10"/>
        <color theme="1"/>
        <rFont val="Arial"/>
        <family val="2"/>
      </rPr>
      <t xml:space="preserve"> </t>
    </r>
    <r>
      <rPr>
        <sz val="10"/>
        <color theme="1"/>
        <rFont val="Arial"/>
        <family val="2"/>
      </rPr>
      <t xml:space="preserve">WindEurope, Wind Energy in Europe: 2020 Statistics and the Outlook for 2021-2025, p. 11. Also based on data from UK Department for Business, Energy &amp; Industrial Strategy, “Renewable electricity capacity and generation”, Main Table, https://www.gov.uk/government/statistics/energy-trends-section-6-renewables, viewed 16 April 2021. </t>
    </r>
    <r>
      <rPr>
        <b/>
        <sz val="10"/>
        <color theme="1"/>
        <rFont val="Arial"/>
        <family val="2"/>
      </rPr>
      <t>Canada:</t>
    </r>
    <r>
      <rPr>
        <sz val="10"/>
        <color theme="1"/>
        <rFont val="Arial"/>
        <family val="2"/>
      </rPr>
      <t xml:space="preserve"> Canadian Renewable Energy Association, “By the numbers”, https://renewablesassociation.ca/by-the-numbers, viewed 4 March 2021, and from GWEC, “Global Wind Statistics 2020: Status as End of 2020” (Brussels: March 2021). </t>
    </r>
    <r>
      <rPr>
        <b/>
        <sz val="10"/>
        <color theme="1"/>
        <rFont val="Arial"/>
        <family val="2"/>
      </rPr>
      <t>Italy</t>
    </r>
    <r>
      <rPr>
        <sz val="10"/>
        <color theme="1"/>
        <rFont val="Arial"/>
        <family val="2"/>
      </rPr>
      <t>: WindEurope, Wind Energy in Europe – 2020 Statistics and the Outlook for 2021-2025 (Brussels: February 2021), pp. 11, and from I. Komusanac, WindEurope, Brussels, personal communication with REN21, 12 April 2021. See Wind Power section in Market and Industry chapter and related endnotes for additional statistics and details.</t>
    </r>
  </si>
  <si>
    <t>Source: Based on historical data from IEA PVPS, Trends in Photovoltaic Applications 2020 (Paris: 2020), pp. 84-85, https://iea-pvps.org/wp-content/ uploads/2020/11/IEA_PVPS_Trends_Report_2020-1.pdf; IEA PVPS, Snapshot of Global PV Markets 2021 (Paris: April 2021), p. 6, https:// iea-pvps.org/wp-content/uploads/2021/04/IEA_PVPS_ Snapshot_2021-V3.pdf; and confirmed by G. Masson, Becquerel Institute and IEA PVPS, Brussels, personal communication with Renewable Energy Policy Network for the 21st Century (REN21), 25 May 2021.</t>
  </si>
  <si>
    <t>Source: Based on global and countryspecific historical data from IEA PVPS, Trends in Photovoltaic Applications 2020 (Paris: 2020), https://iea-pvps.org/wp-content/ uploads/2020/11/IEA_PVPS_Trends_Report_2020-1.pdf, from IEA PVPS, Snapshot of Global PV Markets 2021, (Paris: April 2021), p. 6, https:// iea-pvps.org/wp-content/uploads/2021/04/IEA_PVPS_ Snapshot_2021-V3.pdf; Becquerel Institute, Brussels, personal communication with REN21, March-May 2021, and based on country-specific 2020 data and sources provided throughout the Market &amp; Industry section for China, India, Japan and the United States. EU data for all years from Becquerel Institute, op. cit. this note, 26 May 2021. India data from the following: data for 2010 and 2011 from European Photovoltaic Industry Association (EPIA), Global Market Outlook for Photovoltaics Until 2016 (Brussels: May 2012), p. 14, https://www.helapco.gr/pdf/ Global_Market_Outlook_2015_-2019_lr_v23.pdf; data for 2012 from IEA PVPS, PVPS Report, A Snapshot of Global PV 1992-2012 (Paris: 2013), http://www.iea-pvps.org/fileadmin/dam/public/ report/statistics/PVPS_report_-_A_Snapshot_of_Global_PV_- _1992-2012_-_FINAL_4.pdf; data for 2013 from IEA-PVPS, PVPS Report – Snapshot of Global PV 1992-2013: Preliminary Trends Information from the IEA PVPS Programme (Paris: March 2014), http://www.iea-pvps.org/fileadmin/dam/public/report/ statistics/PVPS_report_-_A_Snapshot_of_Global_PV_-_1992- 2013_-_final_3.pdf; data for 2014 from Bridge to India, May 2015, provided by S. Orlandi, Becquerel Institute, Brussels, personal communication with REN21, 11 May 2015; data for 2015 from IEA PVPS, Trends in Photovoltaic Applications, 2016: Survey Report of Selected IEA Countries Between 1992 and 2015 (Paris: 2016), http://www.iea-pvps.org/fileadmin/dam/public/report/national/ Trends_2016_-_mr.pdf; data for 2016 from Government of India, Ministry of New and Renewable Energy (MNRE), “Physical progress (achievements)”, data as on 31 December 2016, http://www.mnre.gov.in/mission-and-vision-2/achievements, viewed 19 January 2017; data for 2017 and 2018 from IEA PVPS and Becquerel Institute, op. cit. this note, 3 June 2019 and 4 May 2020; and data for 2019, from IEA PVPS, Trends in Photovoltaic Applications 2020, op. cit. this note, p. 10.</t>
  </si>
  <si>
    <t>Source: Historical global and country-specific data from IEA PVPS, Trends in Photovoltaic Applications 2020 (Paris: 2020), pp. 84-85, https://iea-pvps.org/wp-content/ uploads/2020/11/IEA_PVPS_Trends_Report_2020-1.pdf; IEA PVPS, Snapshot of Global PV Markets 2021 (Paris: April 2021), p. 6, https:// iea-pvps.org/wp-content/uploads/2021/04/IEA_PVPS_ Snapshot_2021-V3.pdf; and Becquerel Institute, Brussels, personal communication with REN21, March-May 2021, and on countryspecific data and sources provided throughout this section.</t>
  </si>
  <si>
    <t>Source: Based on IEA PVPS, Snapshot of Global PV Markets 2021, (Paris: April 2021), p. 6, https:// iea-pvps.org/wp-content/uploads/2021/04/IEA_PVPS_ Snapshot_2021-V3.pdf, on Becquerel Institute, Brussels, personal communication with REN21, March-May 2021; and on country-specific data and sources provided throughout this section.</t>
  </si>
  <si>
    <r>
      <t xml:space="preserve">Source: </t>
    </r>
    <r>
      <rPr>
        <b/>
        <sz val="10"/>
        <color theme="1"/>
        <rFont val="Arial"/>
        <family val="2"/>
      </rPr>
      <t>Denmark</t>
    </r>
    <r>
      <rPr>
        <sz val="10"/>
        <color theme="1"/>
        <rFont val="Arial"/>
        <family val="2"/>
      </rPr>
      <t xml:space="preserve"> share of net generation based on net generation data of 16,353 GWh from wind power, 1,181 GWh from solar PV, and total net production of 27,907 GWh, from Danish Energy Agency, “Månedlig elstatistik. Oversigtstabeller”, in Electricity Supply, https://ens.dk/en/ our-services/statistics-data-key-figures-and-energy-maps/ annual-and-monthly-statistics, viewed 15 April 2021; </t>
    </r>
    <r>
      <rPr>
        <b/>
        <sz val="10"/>
        <color theme="1"/>
        <rFont val="Arial"/>
        <family val="2"/>
      </rPr>
      <t>Uruguay</t>
    </r>
    <r>
      <rPr>
        <sz val="10"/>
        <color theme="1"/>
        <rFont val="Arial"/>
        <family val="2"/>
      </rPr>
      <t xml:space="preserve"> share of wind generation of 5,437.7 GWh, solar generation 525.5 GWh and total 13,470.5 GWh, from Ministerio de Industria, Energía y Minería, “Balance Preliminar 2020”, https://ben.miem. gub.uy/preliminar.php; </t>
    </r>
    <r>
      <rPr>
        <b/>
        <sz val="10"/>
        <color theme="1"/>
        <rFont val="Arial"/>
        <family val="2"/>
      </rPr>
      <t>Ireland</t>
    </r>
    <r>
      <rPr>
        <sz val="10"/>
        <color theme="1"/>
        <rFont val="Arial"/>
        <family val="2"/>
      </rPr>
      <t xml:space="preserve"> share of wind as percentage of demand, based on provisional 2020 data (to be confirmed in May 2021) from EIRGRID, “System &amp; renewable summary report”, https://www.eirgridgroup.com/how-the-grid-works/renewables, accessed 16 April 2021; </t>
    </r>
    <r>
      <rPr>
        <b/>
        <sz val="10"/>
        <color theme="1"/>
        <rFont val="Arial"/>
        <family val="2"/>
      </rPr>
      <t>Germany</t>
    </r>
    <r>
      <rPr>
        <sz val="10"/>
        <color theme="1"/>
        <rFont val="Arial"/>
        <family val="2"/>
      </rPr>
      <t xml:space="preserve"> share of gross electricity production of wind onshore 103,66 TWh, wind oﬀshore 27,303 TWh (total wind: 130,963 TWh), solar gross electricity production 50,6 TWh, and total gross electricity production 558 TWh, from Federal Ministry for Economic Aﬀairs and Energy and AGEE Stat, “Time series for the development of renewable energy sources in Germany”, 2021, https://www.erneuerbare-energien.de/EE/ Navigation/DE/Service/Erneuerbare_Energien_in_Zahlen/ Zeitreihen/zeitreihen.html; </t>
    </r>
    <r>
      <rPr>
        <b/>
        <sz val="10"/>
        <color theme="1"/>
        <rFont val="Arial"/>
        <family val="2"/>
      </rPr>
      <t>Greece</t>
    </r>
    <r>
      <rPr>
        <sz val="10"/>
        <color theme="1"/>
        <rFont val="Arial"/>
        <family val="2"/>
      </rPr>
      <t xml:space="preserve"> share of wind production of 9,323 GWh, Solar PV production 3,898 GWh, solar rooftop PV 494 GWh, and total 42,229.90 GWh, from Dapeep, “Μηνιαίο Δελτίο Ειδικού Λογαριασμού ΑΠΕ &amp; ΣΗΘΥΑ”, 2020, https://www. dapeep.gr/wp-content/uploads/ELAPE/2020/08_DEC_2020_ DELTIO_ELAPE_v1.0_21.03.2021.pdf, viewed April 2021, all in Greek and provided by I. Tsipouridis, R.E.D. Pro Consultants, Athens, personal communication with REN21, 12 April 2021; Spain share of demand coverage of wind 22.2%, and solar 6.1%, from Red Eléctrica de España (REE), The Spanish Electricity System – Preliminary Report 2020 (Madrid: February 2021), with estimated data as of 13 January 2021, p. 15, https://www. ree.es/sites/default/files/publication/2021/03/downloadable/ avance_ISE_2020_EN.pdf;</t>
    </r>
    <r>
      <rPr>
        <b/>
        <sz val="10"/>
        <color theme="1"/>
        <rFont val="Arial"/>
        <family val="2"/>
      </rPr>
      <t xml:space="preserve"> United Kingdom </t>
    </r>
    <r>
      <rPr>
        <sz val="10"/>
        <color theme="1"/>
        <rFont val="Arial"/>
        <family val="2"/>
      </rPr>
      <t xml:space="preserve">share of electricity generation of wind onshore 34.95 TWh, wind oﬀshore 40.66 TWh, solar PV 12.8 TWh, and total electricity generation 312.76 TWh, from Department for Business, Energy &amp; Industrial Strategy, “Fuel used in electricity generation and electricity supplied”, March 2021, https://assets.publishing.service.gov.uk/government/ uploads/system/uploads/attachment_data/file/972781/ET_5.1_ MAR_21.xls; </t>
    </r>
    <r>
      <rPr>
        <b/>
        <sz val="10"/>
        <color theme="1"/>
        <rFont val="Arial"/>
        <family val="2"/>
      </rPr>
      <t>Portugal</t>
    </r>
    <r>
      <rPr>
        <sz val="10"/>
        <color theme="1"/>
        <rFont val="Arial"/>
        <family val="2"/>
      </rPr>
      <t xml:space="preserve"> share of 12,067 GWh of wind production and 1,269 GWh of solar PV, and total production of 49,342 GWh, from REN, “Dados Tecnicos / Technical Data 20”, p. 9, https:// www.centrodeinformacao.ren.pt/PT/InformacaoTecnica/ DadosTecnicos/AFnet_RENPRO%20Brochura%20Dados%20 T%C3%A9cnicos%202020.pdf; </t>
    </r>
    <r>
      <rPr>
        <b/>
        <sz val="10"/>
        <color theme="1"/>
        <rFont val="Arial"/>
        <family val="2"/>
      </rPr>
      <t>Australia</t>
    </r>
    <r>
      <rPr>
        <sz val="10"/>
        <color theme="1"/>
        <rFont val="Arial"/>
        <family val="2"/>
      </rPr>
      <t xml:space="preserve"> share of wind of 22,196 GWh and solar PV of 22,288 GWh, and total generation of 221,957 GWh from OpenNEM, “Western Australia (SWIS)”, https://opennem.org.au/energy/wem/?range=all&amp;interval=1y, viewed 23 April 2021; </t>
    </r>
    <r>
      <rPr>
        <b/>
        <sz val="10"/>
        <color theme="1"/>
        <rFont val="Arial"/>
        <family val="2"/>
      </rPr>
      <t>The Netherlands</t>
    </r>
    <r>
      <rPr>
        <sz val="10"/>
        <color theme="1"/>
        <rFont val="Arial"/>
        <family val="2"/>
      </rPr>
      <t xml:space="preserve"> provisional data for net production of wind onshore 9,785 TWh and oﬀshore 5,484 TWh, solar 8,056 TWh and total net production of 118,920 TWh, from CBS StatLine, “Electricity balance sheet; supply and consumption”, https://opendata.cbs.nl/statline/#/CBS/en/ dataset/84575ENG/table?ts=1619216097037, viewed 3 May 2021; </t>
    </r>
    <r>
      <rPr>
        <b/>
        <sz val="10"/>
        <color theme="1"/>
        <rFont val="Arial"/>
        <family val="2"/>
      </rPr>
      <t>Honduras</t>
    </r>
    <r>
      <rPr>
        <sz val="10"/>
        <color theme="1"/>
        <rFont val="Arial"/>
        <family val="2"/>
      </rPr>
      <t xml:space="preserve"> power generation data on the National Interconnected Electrical System – Energía Eléctrica Generada en el Sistema Inteconectado Nacional, based on net generation of wind of 707,202.8 MWh, solar of 1,044,775.9 MWh, and total 9,292,817.3 MWh, from Empresa Nacional de Energía Eléctrica (ENEE), Boletines Estadísticos Año 2020 – Diciembre, http://www.enee. hn/index.php/planificacionicono/182-boletines-estadisticos; </t>
    </r>
    <r>
      <rPr>
        <b/>
        <sz val="10"/>
        <color theme="1"/>
        <rFont val="Arial"/>
        <family val="2"/>
      </rPr>
      <t>Sweden</t>
    </r>
    <r>
      <rPr>
        <sz val="10"/>
        <color theme="1"/>
        <rFont val="Arial"/>
        <family val="2"/>
      </rPr>
      <t xml:space="preserve"> share of wind of 27,589 GWh, solar 805 GWh, and total 159,635 GWh, from Statistics Sweden, “Elproduktion i Sverige efter produktionsslag. Månad 2017M01 – 2021M02”, https://www. statistikdatabasen.scb.se/pxweb/sv/ssd/START__EN__EN0108/ Elprod; </t>
    </r>
    <r>
      <rPr>
        <b/>
        <sz val="10"/>
        <color theme="1"/>
        <rFont val="Arial"/>
        <family val="2"/>
      </rPr>
      <t>Belgium</t>
    </r>
    <r>
      <rPr>
        <sz val="10"/>
        <color theme="1"/>
        <rFont val="Arial"/>
        <family val="2"/>
      </rPr>
      <t xml:space="preserve"> share of wind onshore generation of 4.1 TWh and oﬀshore 6.7 TWh, and solar generation of 4.3 TWh, from Elia Group, “Belgium’s electricity mix in 2020: Renewable generation up 31% in a year marked by the COVID-19 crisis”, 7 January 2021, https://www.elia.be/-/media/project/elia/shared/documents/ press-releases/2021/20210107-mix-electrique-2020_en.pdf; </t>
    </r>
    <r>
      <rPr>
        <b/>
        <sz val="10"/>
        <color theme="1"/>
        <rFont val="Arial"/>
        <family val="2"/>
      </rPr>
      <t>Chile</t>
    </r>
    <r>
      <rPr>
        <sz val="10"/>
        <color theme="1"/>
        <rFont val="Arial"/>
        <family val="2"/>
      </rPr>
      <t xml:space="preserve"> wind generation of 5,537 GWh, and solar of 7,638 GWh, from Generadoras de Chile, Generación Eléctrica en Chile, http:// generadoras.cl/generacion-electrica-en-chile; </t>
    </r>
    <r>
      <rPr>
        <b/>
        <sz val="10"/>
        <color theme="1"/>
        <rFont val="Arial"/>
        <family val="2"/>
      </rPr>
      <t>Nicaragua</t>
    </r>
    <r>
      <rPr>
        <sz val="10"/>
        <color theme="1"/>
        <rFont val="Arial"/>
        <family val="2"/>
      </rPr>
      <t xml:space="preserve"> share of wind net generation of 538,826 MWh and solar of 22,688 MWh, and total generation of 3,379,530 MWh, from Instituto Nicaragüense de Energía, Ente Regulador, Generación Neta Sistema Eléctrico Nacional Año 2020, https://www.ine.gob.ni/ DGE/estadisticas/2020/generacion_neta_dic20_actfeb21.pdf; </t>
    </r>
    <r>
      <rPr>
        <b/>
        <sz val="10"/>
        <color theme="1"/>
        <rFont val="Arial"/>
        <family val="2"/>
      </rPr>
      <t>Italy</t>
    </r>
    <r>
      <rPr>
        <sz val="10"/>
        <color theme="1"/>
        <rFont val="Arial"/>
        <family val="2"/>
      </rPr>
      <t xml:space="preserve"> share of wind generation of 18,547 GWh, solar generation of 25,549 GWh, and total 273,108 GWh, from Terna, Rapporto mensile sul Sistema Elettrico, https://download.terna.it/terna/ Rapporto_Mensile_Dicembre%202020_8d8b615dca4dafe.pdf.</t>
    </r>
  </si>
  <si>
    <t>FIgure 56. Share of Global Energy Storage Installed Capacity, by Technology, 2019 and 2020</t>
  </si>
  <si>
    <t>Source: IEA, World Energy Statistics database, 2020, www.iea. org/statistics (all rights reserved; as modified by REN21); EU JRC, EDGAR v5.0 Global Greenhouse Gas Emissions, https://data.jrc.ec.europa.eu/collection/edgar, viewed December 2020; World Bank, “GDP, PPP (current international $)”, World Development Indicators, https://data.worldbank.org/indicator/NY.GDP.MKTP.PP.CD, viewed 20 November 2020.</t>
  </si>
  <si>
    <t>Source: Based on data from IEA, World Energy Statistics database, 2020, www.iea. org/statistics (all rights reserved; as modified by REN21); IEA, Energy Transitions Indicators (Paris: December 2019), https://www.iea.org/reports/ energy-transitions-indicators.</t>
  </si>
  <si>
    <t>Source: ESMAP, World Bank Group, Regulatory Indicators for Sustainable Energy: Sustaining the Momentum (Washington, DC: 2020), https://rise.esmap.org/ data/files/reports/2020-full-report/RiseReport-010421.pdf</t>
  </si>
  <si>
    <t>Source: Based on IEA, World Energy Statistics database, 2020, www.iea. org/statistics (all rights reserved; as modified by REN21); M. Fischedick et al., “Industry”, in O. Edenhofer et al., eds., Climate Change 2014: Mitigation of Climate Change. Contribution of Working Group III to the Fifth Assessment Report of the Intergovernmental Panel on Climate Change (Cambridge, UK and New York, NY: Cambridge University Press, 2014), https://www.ipcc.ch/site/ assets/uploads/2018/02/ipcc_wg3_ar5_chapter10.pdf</t>
  </si>
  <si>
    <t>Source: Based on IEA, World Energy Statistics database, 2020, www.iea. org/statistics (all rights reserved; as modified by REN21); IEA, Energy Eﬀiciency Indicators database (2020 edition), extended version (Paris: 2020), https://www.iea.org/ reports/energy-eﬀiciency-indicators.</t>
  </si>
  <si>
    <t>Source: BloombergNEF, “Corporate clean energy buying grew 18% in 2020, despite mountain of adversity”, 26 January 2021, https:// about.bnef.com/blog/corporate-clean-energy-buying-grew-18- in-2020-despite-mountain-of-adversity</t>
  </si>
  <si>
    <r>
      <t>7</t>
    </r>
    <r>
      <rPr>
        <sz val="10"/>
        <rFont val="Arial"/>
        <family val="2"/>
      </rPr>
      <t xml:space="preserve"> A country is counted a single time if it has at least one national or state/provincial target or policy. See Table 6 and Reference Tables R3-R11.</t>
    </r>
  </si>
  <si>
    <r>
      <t>8</t>
    </r>
    <r>
      <rPr>
        <sz val="10"/>
        <rFont val="Arial"/>
        <family val="2"/>
      </rPr>
      <t xml:space="preserve"> Biofuel policies include policies listed both under the biofuel obligation/mandate column in Table 6 and in Reference Table R8.</t>
    </r>
  </si>
  <si>
    <r>
      <t xml:space="preserve">9 </t>
    </r>
    <r>
      <rPr>
        <sz val="10"/>
        <rFont val="Arial"/>
        <family val="2"/>
      </rPr>
      <t>Data reflect all countries where the policy has been used at any time up through the year of focus at the national or state/provincial level. See Reference Tables R10 and R11.</t>
    </r>
  </si>
  <si>
    <r>
      <t xml:space="preserve">Source: </t>
    </r>
    <r>
      <rPr>
        <b/>
        <sz val="10"/>
        <color theme="1"/>
        <rFont val="Arial"/>
        <family val="2"/>
      </rPr>
      <t>Hydropower</t>
    </r>
    <r>
      <rPr>
        <sz val="10"/>
        <color theme="1"/>
        <rFont val="Arial"/>
        <family val="2"/>
      </rPr>
      <t xml:space="preserve"> from International Hydropower Association (IHA), Hydropower Status Report 2021 (London: May 2021), and from IHA, personal communication with REN21, 25 May 2020; </t>
    </r>
    <r>
      <rPr>
        <b/>
        <sz val="10"/>
        <color theme="1"/>
        <rFont val="Arial"/>
        <family val="2"/>
      </rPr>
      <t>wind</t>
    </r>
    <r>
      <rPr>
        <sz val="10"/>
        <color theme="1"/>
        <rFont val="Arial"/>
        <family val="2"/>
      </rPr>
      <t xml:space="preserve"> power from GWEC,Global Wind Report 2021 (London: 2021), https://gwec.net/wp-content/uploads/2021/03/GWECGlobal-Wind-Report-2021.pdf; </t>
    </r>
    <r>
      <rPr>
        <b/>
        <sz val="10"/>
        <color theme="1"/>
        <rFont val="Arial"/>
        <family val="2"/>
      </rPr>
      <t xml:space="preserve">solar PV </t>
    </r>
    <r>
      <rPr>
        <sz val="10"/>
        <color theme="1"/>
        <rFont val="Arial"/>
        <family val="2"/>
      </rPr>
      <t xml:space="preserve">collected in direct current and from IEA PVPS, Snapshot of Global Photovoltaic Markets 2021 (Paris: 2021), https://iea-pvps.org/snapshotreports/snapshot-2021; </t>
    </r>
    <r>
      <rPr>
        <b/>
        <sz val="10"/>
        <color theme="1"/>
        <rFont val="Arial"/>
        <family val="2"/>
      </rPr>
      <t xml:space="preserve">bio-power </t>
    </r>
    <r>
      <rPr>
        <sz val="10"/>
        <color theme="1"/>
        <rFont val="Arial"/>
        <family val="2"/>
      </rPr>
      <t xml:space="preserve">from IEA, Renewables 2020 (Paris: 2020), https://www.iea.org/reports/renewables-2020, and from US Federal Energy Regulatory Commission, “Oﬀice of Energy Projects Energy Infrastructure Update for December 2020” (Washington, DC: 2020), https://www.ferc.gov/legal/ staﬀ-reports/2019/dec-energy-infrastructure.pdf; German Federal Ministry for Economic Aﬀairs and Energy (BMWi) and AGEE Stat, “Zeitreihen zur Entwicklung der erneuerbaren Energien in Deutschland, 1990-2020”, Table 4, https://www. erneuerbare-energien.de/EE/Navigation/DE/Service/ Erneuerbare_Energien_in_Zahlen/Zeitreihen/zeitreihen.html, updated March 2021; UK Department for Business, Energy and Industrial Strategy (BEIS), “Energy Trends: Renewables”, Table 6.1, https://www.gov.uk/government/statistics/energy-trendssection-6-renewables, updated 13 May 2021; Government of India, Ministry of New and Renewable Energy (MNRE), “Physical progress (achievements) for 2019 and 2020”, https://mnre.gov.in/ physical-progress-achievements, viewed 14 February 2021; data for other countries based on forecast 2020 capacity figures from IEA, op. cit. this note, datafiles. </t>
    </r>
    <r>
      <rPr>
        <b/>
        <sz val="10"/>
        <color theme="1"/>
        <rFont val="Arial"/>
        <family val="2"/>
      </rPr>
      <t>Geothermal</t>
    </r>
    <r>
      <rPr>
        <sz val="10"/>
        <color theme="1"/>
        <rFont val="Arial"/>
        <family val="2"/>
      </rPr>
      <t xml:space="preserve"> from the following sources: IEA, op. cit. this note; US EIA,“Electric Power Monthly with Data for December 2020”, </t>
    </r>
    <r>
      <rPr>
        <sz val="10"/>
        <rFont val="Arial"/>
        <family val="2"/>
      </rPr>
      <t xml:space="preserve">February 2021, https://www.eia.gov/electricity/monthly/archive/February2021.pdf, Table 6.2.B; BMWi, op. cit. this note; Turkey from endnote 1 in Geothermal section of Market and Industry chapter. </t>
    </r>
    <r>
      <rPr>
        <b/>
        <sz val="10"/>
        <color theme="1"/>
        <rFont val="Arial"/>
        <family val="2"/>
      </rPr>
      <t>CSP</t>
    </r>
    <r>
      <rPr>
        <sz val="10"/>
        <color theme="1"/>
        <rFont val="Arial"/>
        <family val="2"/>
      </rPr>
      <t xml:space="preserve"> capacity was limited to 14 countries; for data and references, see CSP section of Market and Industry chapter. Ocean power capacity was negligible worldwide and had no eﬀect on capacity rankings or whether or not a certain country exceeded 10 GW of capacity. Where national data were unavailable from previously referenced sources, gaps were filled from IRENA, “Renewable electricity capacity and generation statistics”, http://resourceirena.irena.org/ gateway/dashboard/?topic=4&amp;subTopic=54, viewed on multiple occasions in April and May 2021.</t>
    </r>
  </si>
  <si>
    <t>Countries with tendering (held in 2020)</t>
  </si>
  <si>
    <t>Source: Estimated shares based on the following sources: total final energy consumption in 2019 (estimated at 381.1 exajoules, EJ) is based on 377.7 EJ for 2018, from IEA, “World Energy Balances 2021 – Summary energy balances” (Paris: 2021), https://www.iea.org/data-and-statistics/data-product/ world-energy-balances#energy-balances, and escalated by the 0.91% increase in estimated global total final consumption (including non-energy use) from 2018 to 2019, derived from IEA, World Energy Outlook 2020 (Paris: 2020). Estimate of traditional biomass from idem. Modern bioenergy for heat and geothermal heat based on 2018 values from IEA, World Energy Balances, op. cit. this note, and escalated to 2019 based on combined annual average growth rates from 2008 to 2018. Biofuels used in transport in 2019 from IEA, Renewables 2020 (Paris: 2020), https://www.iea.org/reports/ renewables-2020. Solar thermal heating and cooling from M. Spörk-Dür, AEE-Institute for Sustainable Technologies (AEE INTEC), Gleisdorf, Austria, personal communication with REN21, April 2021, and from W. Weiss and M. Spörk-Dür, Solar Heat Worldwide. Global Market and Development Trends in 2020, Detailed Market Figures 2019 (Paris: IEA Solar Heating and Cooling Programme, 2021), http://www.iea-shc. org/solar-heat-worldwide. Nuclear power final consumption based on generation of 2,701.4 TWh, from US Energy Information Administration (EIA) international data browser, https://www.eia. gov/international/data/world, viewed 14 April 2021, and global average electricity losses and estimated industry own-use of nuclear power in 2019 based on IEA, World Energy Balances 2020, op. cit. this note. Electricity consumption from renewable sources based on estimates of 2018 generation from IEA, op. cit. this note and global average electricity losses and estimated technologyspecific industry own-use of electricity from renewable sources in 2019, based on IEA, World Energy Balances 2020, op. cit. this note. Estimates of industry own-use of electricity are diﬀerentiated by technology based on explicit technology-specific own-use (such as pumping at hydropower facilities) as well as apportioning of various categories of own-use by technology as deemed appropriate. For example, industry own-use of electricity at coal mines and oil refineries are attributed to fossil fuel generation. Industry own-use includes the diﬀerence between gross and net generation at thermal power plants (the diﬀerence lies in the power consumption of various internal loads, such as fans, pumps and pollution controls at thermal plants), and other uses such as electricity use in coal mining and fossil fuel refining. Diﬀerentiated own-use by technology, combined with global average losses, are as follows: solar PV, ocean energy and wind power (8.2%); hydropower (10.1%); CSP and geothermal (14.2%); and biopower (15.2%). See Methodological Notes</t>
  </si>
  <si>
    <t>Source: Based on historical data from IEA, “World Energy Balances 2021 – Summary energy balances” (Paris: 2021), https://www.iea.org/data-and-statistics/data-product/ world-energy-balances#energy-balances. Figure of 2.81 EJ of renewable electricity for heat in buildings in 2018 from IEA, World Energy Outlook 2020 (Paris: 2020), Annex A, WorldBalance, https://www.iea.org/reports/world-energy-outlook-2020., and for previous years based on compound annual growth rate of 5.3% from idem. Total heat demand in buildings includes electricity for heating and cooling, derived from estimated renewable electricity for heat and calculated share of renewable energy in electricity production for target year.</t>
  </si>
  <si>
    <t>Source: IEA, Global EV Outlook 2021 (Paris: 2021), https://www.iea.org/ reports/global-ev-outlook-2021</t>
  </si>
  <si>
    <t>Source: China Energy Storage Alliance (CNESA), “The White Paper on Energy Storage Industry Research 2021 was released, and the new scale of electrochemical energy storage in China broke through the GW mark”, 24 April 2021, http://www.cnesa.org/ index/inform_detail?cid=6083e524b1fd37c5358b456e (using Google Translate); CNESA, Energy Storage Industry White Paper 2020 (Beijing: 2020), http://en.cnesa.org/white-paper-access-multyear.</t>
  </si>
  <si>
    <t>Figure 6.  Renewable Energy Contribution to Heating in Buildings, by Technology, 2009 and 2019</t>
  </si>
  <si>
    <r>
      <t xml:space="preserve">Source: GOGLA and Lighting Global, Global Off-Grid Solar Market Report Semi-Annual Sales and Impact Data, January-June 2020 (Utrecht, Netherlands: October </t>
    </r>
    <r>
      <rPr>
        <sz val="10"/>
        <rFont val="Arial"/>
        <family val="2"/>
      </rPr>
      <t>2020), p. 18</t>
    </r>
    <r>
      <rPr>
        <sz val="10"/>
        <color theme="1"/>
        <rFont val="Arial"/>
        <family val="2"/>
      </rPr>
      <t xml:space="preserve">, https://www.gogla.org/sites/default/files/resource_docs/global_off_grid_solar_market_report_h1_2020.pdf; GOGLA and Lighting Global, Global Off-Grid Solar Market Report Semi-Annual Sales and Impact Data, July-December 2020 (Utrecht, Netherlands: May 2021), </t>
    </r>
    <r>
      <rPr>
        <sz val="10"/>
        <color theme="1"/>
        <rFont val="Arial"/>
        <family val="2"/>
      </rPr>
      <t xml:space="preserve">https://www.gogla.org/sites/default/files/resource_docs/global_off_grid_solar_market_report_h2_2020.pdf. </t>
    </r>
  </si>
  <si>
    <t xml:space="preserve">Figure 42. Shares of Installed Mini-grids by Technology, March 2020 </t>
  </si>
  <si>
    <t>Note: RISE (Regulatory Indicators for Sustainable Energy) provides a set of indicators to help compare national policy and regulatory frameworks for sustainable energy. Indicators in the Figure assess average countries’ policy and regulatory support for access to electricity across selected regions. RISE classifies countries into strong performers in the top third of the 0-100 score range, middle third performers, and weaker performers in the bottom third.</t>
  </si>
  <si>
    <r>
      <rPr>
        <b/>
        <sz val="10"/>
        <color theme="1"/>
        <rFont val="Arial"/>
        <family val="2"/>
      </rPr>
      <t>Note:</t>
    </r>
    <r>
      <rPr>
        <sz val="10"/>
        <color theme="1"/>
        <rFont val="Arial"/>
        <family val="2"/>
      </rPr>
      <t xml:space="preserve"> The top 20 access-deficit countries are the 20 countries with the highest clean cooking access-deficit populations. These are Afghanistan, Bangladesh, China, the Democratic Republic of the Congo, Ethiopia, Ghana, India, Indonesia, Kenya, the Democratic People’s Republic of Korea, Madagascar, Mozambique, Myanmar, Nigeria, Pakistan, Philippines, Sudan, Uganda, Tanzania and Vietnam.
INDC and NDC refers to countries' (Intended) Nationally Determined Contributions towards reducing greenhouse gas emissions under the United Nations Framework Convention on Climate Change; VAT = value-added tax.</t>
    </r>
  </si>
  <si>
    <t>Note: Figures include utility-scale renewable energy and small-scale solar projects and exclude large hydropower projects of more than 50 MW. The regions in this chapter follow those presented in the BNEF Energy Transition Investment 2021 report and diﬀer from the regional definitions included elsewhere in the GSR.</t>
  </si>
  <si>
    <t>Note:  Figure includes utility-scale renewable energy and small-scale solar projects and excludes large hydropower projects of more than 50 MW.</t>
  </si>
  <si>
    <t>Note: Includes battery electric passenger vehicles and plug-in hybrid passenger electric vehicles</t>
  </si>
  <si>
    <r>
      <t xml:space="preserve">Note: The figure estimates the additional primary energy input that would have been required in the absence of the renewable electricity uptake since 2013, </t>
    </r>
    <r>
      <rPr>
        <i/>
        <sz val="10"/>
        <color rgb="FF000000"/>
        <rFont val="Arial"/>
        <family val="2"/>
      </rPr>
      <t>all else being equal</t>
    </r>
    <r>
      <rPr>
        <sz val="10"/>
        <color rgb="FF000000"/>
        <rFont val="Arial"/>
        <family val="2"/>
      </rPr>
      <t>. The estimation accounts for the difference in transformation losses between conventional and renewable electricity generation but does not account for potential feedback loops on the energy demand itself due to energy prices, structural changes in economic activity or similar effects. The figure is not intended to provide results of a comprehensive energy model. Sources of renewable energy in this figure include those that emit no carbon dioxide in production of electricity. 
Dollars are at constant purchasing power parities.</t>
    </r>
  </si>
  <si>
    <t>Aditional transformation losses if no RE on the modern RE added (in ktoe)</t>
  </si>
  <si>
    <t>Note: The countries included are Australia, Austria, Belgium, Canada, the Czech Republic, Denmark, Finland, France, Germany, Greece, Ireland, Italy, Japan, the Netherlands, New Zealand, Portugal, the Republic of Korea, the Slovak Republic, Spain, Switzerland, the United Kingdom and the United States.</t>
  </si>
  <si>
    <t>Share of electricity in industrial final energy consumption</t>
  </si>
  <si>
    <t>Ties executive pay to methane and flaring reduction targets</t>
  </si>
  <si>
    <t xml:space="preserve">Links executive remuneration to short-term targets to reduce the Net Carbon Footprint </t>
  </si>
  <si>
    <t>Note: Totals may not add up due to rounding.</t>
  </si>
  <si>
    <t>Note: Oil and gas companies do not explicitly report on renewable energy spending in their financial statements. Eni was the only company that provided this number for 2020. Equinor, Chevron, BP and ExxonMobil conflate renewable spending with environmental or low-carbon spending in general. Total and Shell conflate renewable spending with spending on power generation, including fossil-based generation.</t>
  </si>
  <si>
    <t>Note: Energy demand is reported in exajoules (EJ). Includes space heating, space cooling, water heating and cooking. Renewable district heat is virtually all supplied by bioenergy. Totals may not add up due to rounding.</t>
  </si>
  <si>
    <t>Note: Sectors include residential, industrial, commercial and public facilities. Policy types used for map shading include investment subsidies/grants, rebates, tax credits, tax deductions, loans and feed-in tariﬀs. Renewable energy mandates are the obligation to meet a certain renewable standard for heat, such as the use of a specified technology. Other support policies include fossil fuel bans, support for phasing out fossil fuels, CO2 pricing for heat and support for R&amp;D. Figure does not show policies at the local level; for local level data, see REN21 Renewables in Cities Global Status Report, www.ren21.net/cities.</t>
  </si>
  <si>
    <t>Note: Data are for glazed and unglazed solar water collectors and do not include concentrating, air or hybrid collectors. The drop in 2019 was caused by revised annual additions for China in 2019 (see endnote 1 for this section) and new assumptions for projecting total capacity in operation for 2019 and 2020 (see endnote 5 for this section).</t>
  </si>
  <si>
    <t>Note: Numbers above bars are gross additions, but bar heights reflect year-end totals. Germany's net additions were slightly below those of Norway</t>
  </si>
  <si>
    <t>Note: Totals above 20 GW are rounded to nearest GW. Rest of World includes the rest of Asia as well as North America.</t>
  </si>
  <si>
    <t>Note: Data in figure include solar home systems and mini-grids but exclude solar lights.</t>
  </si>
  <si>
    <t>Note: Figure refers to currently operational (functioning) mini-grids in energy access settings. Solar hybrid mini-grids combine solar PV with other power sources such has hydropower or wind power but most frequently with diesel generators. Where totals do not add up, the diﬀerence is due to rounding.</t>
  </si>
  <si>
    <t>Note: The data cover financing for oﬀ-grid solar such as solar home systems, solar lanterns and solar-powered appliances (e.g., water pumps) but exclude solar mini-grids.</t>
  </si>
  <si>
    <t>Note: Figure includes utility-scale renewable energy and small-scale solar projects and excludes large hydropower projects of more than 50 MW.</t>
  </si>
  <si>
    <t>Note: Although the energy produced from solid waste combustion is eﬀicient, it cannot be considered entirely renewable as solid waste also contains inorganic material. Generally, about 50% of energy from municipal solid waste is classified as renewable. (p See Municipal solid waste in Glossary.). Multiple renewables include geothermal and ocean power. Enabling technologies include e-mobility and renewable hydrogen. The “Other” category refers to other types of energy-related policies including, among others, nuclear energy, incineration, hydrogen from unspecified sources, and multiple energy types (for example intertwined fossil fuels and clean energy). Where totals do not add up, the diﬀerence is due to rounding.</t>
  </si>
  <si>
    <t>Modern bio-heat demand in buildings</t>
  </si>
  <si>
    <t>Modern bio-heat demand in industry</t>
  </si>
  <si>
    <t>Untied States</t>
  </si>
  <si>
    <r>
      <t>Solar water heating collector capacity</t>
    </r>
    <r>
      <rPr>
        <vertAlign val="superscript"/>
        <sz val="10"/>
        <color theme="1"/>
        <rFont val="Arial"/>
        <family val="2"/>
      </rPr>
      <t>2</t>
    </r>
  </si>
  <si>
    <r>
      <t>Geothermal heat output</t>
    </r>
    <r>
      <rPr>
        <vertAlign val="superscript"/>
        <sz val="10"/>
        <color rgb="FF000000"/>
        <rFont val="Arial"/>
        <family val="2"/>
      </rPr>
      <t>3</t>
    </r>
  </si>
  <si>
    <r>
      <t xml:space="preserve">2 </t>
    </r>
    <r>
      <rPr>
        <sz val="10"/>
        <color theme="1"/>
        <rFont val="Arial"/>
        <family val="2"/>
      </rPr>
      <t xml:space="preserve">Solar water heating collector ranking for total capacity is for year-end 2020 and is based on capacity of water (glazed and unglazed) collectors only. Data from International Energy Agency Solar Heating and Cooling Programme. </t>
    </r>
  </si>
  <si>
    <r>
      <t xml:space="preserve">3 </t>
    </r>
    <r>
      <rPr>
        <sz val="10"/>
        <color theme="1"/>
        <rFont val="Arial"/>
        <family val="2"/>
      </rPr>
      <t>Not including heat pumps.</t>
    </r>
  </si>
  <si>
    <t>Source: Based on IEA, World Energy Balances 2020 (Paris: 2020), https://www.iea.org/ data-and-statistics/data-product/world-energy-balances.</t>
  </si>
  <si>
    <t>Source: Based on IEA, World Energy Balances 2020 (Paris: 2020), https://www.iea.org/ data-and-statistics/data-product/world-energy-balances. See methodology for Figure 2.</t>
  </si>
  <si>
    <t>Source: Based on IEA, World Energy Balances 2020 (Paris: 2020), https://www.iea.org/ data-and-statistics/data-product/world-energy-balances and IEA, Renewables 2020 (Paris: 2020).</t>
  </si>
  <si>
    <t>Source: Adapted from IRENA, The Post-COVID Recovery: An Agenda for Resilience, Development and Equality (IRENA, 2020), www.irena.org/-/media/Files/IRENA/Agency/Publication/2020/Jun/IRENA_Post-COVID_Recovery_2020.pdf</t>
  </si>
  <si>
    <t xml:space="preserve"> Passenger road vehicles</t>
  </si>
  <si>
    <t xml:space="preserve"> Road freight vehicles</t>
  </si>
  <si>
    <t xml:space="preserve"> Aviation</t>
  </si>
  <si>
    <t xml:space="preserve"> Shipping</t>
  </si>
  <si>
    <t xml:space="preserve"> Rail</t>
  </si>
  <si>
    <t xml:space="preserve"> Other</t>
  </si>
  <si>
    <t>Increase since 2000</t>
  </si>
  <si>
    <t>Other = pipeline and non-specified transport</t>
  </si>
  <si>
    <t>since 2008</t>
  </si>
  <si>
    <t>Source: SLOCAT analysis in TCC-GSR 2021, based on data from IEA, https://www.iea.org/data-and-statistics/charts/transport-sector-co2-emissions-by-mode-in-the-sustainable-development-scenario-2000-2030</t>
  </si>
  <si>
    <t>Figure 63. CO2 emissions by Transport Mode, 2000-2018</t>
  </si>
  <si>
    <t>Non-report figure</t>
  </si>
  <si>
    <t>Source: IRENA (2020), Green Hydrogen: A guide to policy making, International Renewable Energy Agency, Abu Dhabi, https://www.irena.org/-/media/Files/IRENA/Agency/Publication/2020/Nov/IRENA_Green_hydrogen_policy_2020.pdf; R. B. Zeller, Vestas, Denmark, personal communication with REN21, 12 April 2021; E. Bianco, IRENA, UAE, personal communication with REN21, 11 April 2021, S. Diab, IRENA, UAE, personal communication with REN21, 11 April 2021</t>
  </si>
  <si>
    <r>
      <t xml:space="preserve">Notes: Almost all targets and policies shown were adopted in 2020, with the exception of Quebec, Queensland, South Australia, Tasmania, the United Kingdom, Victoria and Western Australia, which adopted targets and/or policies in 2019 or 2018. Many other countries have hydrogen targets and policies; this table includes only countries with </t>
    </r>
    <r>
      <rPr>
        <i/>
        <sz val="10"/>
        <color theme="1"/>
        <rFont val="Arial"/>
        <family val="2"/>
      </rPr>
      <t>renewable</t>
    </r>
    <r>
      <rPr>
        <sz val="10"/>
        <color theme="1"/>
        <rFont val="Arial"/>
        <family val="2"/>
      </rPr>
      <t xml:space="preserve"> hydrogen targets and policies. Also, some countries have other hydrogen targets, including blending targets and transport targets, but these targets do not specify the type of hydrogen covered and are likely not limited to renewable hydrogen, so they have been excluded. Finland, New Zealand and the Russian Federation have roadmaps or vision documents related to hydrogen development, but these are not official policy documents.
1 France's targets are for "decarbonised" hydrogen. This is not limited to renewable hydrogen and may include hydrogen produced from other sources such as nuclear energy.
</t>
    </r>
  </si>
  <si>
    <t>https://www.ft.com/content/a41df112-7080-11e8-92d3-6c13e5c92914</t>
  </si>
  <si>
    <t>https://www.forbes.com/sites/scottcarpenter/2020/08/04/bps-new-renewables-push-redolent-of-abandoned-beyond-petroleum-rebrand/</t>
  </si>
  <si>
    <t>https://www.bbc.com/news/business-57282008</t>
  </si>
  <si>
    <t>https://www.equinor.com/en/about-us/about-our-name-change.html</t>
  </si>
  <si>
    <t>https://www.shell.com/sustainability/our-approach/commitments-policies-and-standards.html</t>
  </si>
  <si>
    <t>https://www.nsenergybusiness.com/features/oil-companies-net-zero/</t>
  </si>
  <si>
    <t>https://eni.iwebcasting.it/strategy-2021/assets/docs/press_release.pdf</t>
  </si>
  <si>
    <t>https://www.irena.org/publications/2021/Feb/Oil-companies-and-the-energy-transition</t>
  </si>
  <si>
    <t>https://www.pv-tech.org/repsol-targets-15gw-of-renewables-capacity-by-2030/#:~:text=Then%2C%20from%202025%20to%202030,aims%20to%20achieve%20by%202050.</t>
  </si>
  <si>
    <t>https://reports.shell.com/sustainability-report/2019/introduction/our-approach-to-sustainability/executive-remuneration.html</t>
  </si>
  <si>
    <t>https://www.reuters.com/article/us-chevron-carbon-idUSKCN1PW1V2</t>
  </si>
  <si>
    <t>https://www.repsol.com/en/press-room/press-releases/2019/repsol-will-be-a-net-zero-emissions-company-by-2050.cshtml</t>
  </si>
  <si>
    <t>https://unearthed.greenpeace.org/2020/09/28/bp-shell-climate-lobby-groups/</t>
  </si>
  <si>
    <t>https://blog.ucsusa.org/elliott-negin/exxonmobil-claims-shift-on-climate-continues-to-fund-climate-deniers</t>
  </si>
  <si>
    <t>https://www.montelnews.com/fr/story/shell-more-than-doubles-ppa-portfolio-eyes-more-growth/1087283</t>
  </si>
  <si>
    <t>https://www.pv-tech.org/exxonmobil-signs-250mw-texan-solar-ppa/</t>
  </si>
  <si>
    <t>https://www.chevron.com/sustainability/environment/increasing-renewables-and-offsets</t>
  </si>
  <si>
    <t>https://www.reuters.com/article/environment-shell-biofuels-algae-dc-idUSL1153718120071211</t>
  </si>
  <si>
    <t>https://corporate.exxonmobil.com/Energy-and-innovation/University-and-National-Labs-partnerships/ExxonMobil-invests-1-billion-per-year-in-energy-research-emerging-technologies</t>
  </si>
  <si>
    <t>https://www.chevron.com/sustainability/environment/innovation#:~:text=Since%20its%20inception%20in%202018,of%20the%20future%20energy%20mix.&amp;text=Chevron%20is%20investing%20in%20a,it%20into%20low%20carbon%20fuels.</t>
  </si>
  <si>
    <t>https://www.reuters.com/article/us-shell-power-idUSKCN1R50ON; https://www.greentechmedia.com/articles/read/shell-takes-major-stake-in-us-solar-developer; https://www.greentechmedia.com/articles/read/shell-ventures-leads-20-million-investment-in-minigrid-specialist-husk</t>
  </si>
  <si>
    <t>https://www.reuters.com/article/us-lightsource-bp-stake-idUSKBN1E90H9; https://www.nsenergybusiness.com/news/bp-lightsource-bp/</t>
  </si>
  <si>
    <t>https://www.total.com/media/news/press-releases/total-et-sunpower-creent-un-nouveau-leader-mondial-de-lindustrie-solaire</t>
  </si>
  <si>
    <t>Notes: Net zero emissions can refer to all greenhouse gas emissions or only carbon emissions, and involves emissions declining to zero. Carbon neutral refers to the balancing of carbon emissions caused by an entity with funding an equivalent amount of carbon savings elsewhere. Although carbon neutrality is sometimes considered to be a synonym for net zero carbon emissions, carbon neutrality can be achieved at the domestic level by using oﬀsets from other jurisdictions, whereas net zero does not necessarily include this feature. 
1 Austria's target is for "climate neutrality".
2 Target to be reached with adequate international support and assistance.
3 Adopted in 2019.
4 Published in 2019.
5 Target could be advanced if the country raises USD 10 billion annually from other nations to
help finance the transition.
6 South Africa's target is a net zero carbon emissions target.
N/A = data not available</t>
  </si>
  <si>
    <t>Note: Text in bold indicates new/revised in 2020, and text initalics indicates policies adopted at the state/provincial level.</t>
  </si>
  <si>
    <t>Source: See Geothermal Energy section in the Market &amp; Industry section of GSR 2021.</t>
  </si>
  <si>
    <t>Fossil fuel ban (H=heat, T=transport, P=power)</t>
  </si>
  <si>
    <t>T, P</t>
  </si>
  <si>
    <t>H, T, P</t>
  </si>
  <si>
    <t>H, P</t>
  </si>
  <si>
    <t>H, T</t>
  </si>
  <si>
    <t>P, H</t>
  </si>
  <si>
    <t>Power FF ban</t>
  </si>
  <si>
    <t>FF Source (see Reference Tables R6-R10 or other source specified)</t>
  </si>
  <si>
    <t>R6</t>
  </si>
  <si>
    <t xml:space="preserve">GEVO </t>
  </si>
  <si>
    <t>R4, R9</t>
  </si>
  <si>
    <t>GEVO</t>
  </si>
  <si>
    <t>GEVO, R4, R9, R6</t>
  </si>
  <si>
    <t>T - 2030;
P - 2030</t>
  </si>
  <si>
    <t>H - 2013</t>
  </si>
  <si>
    <t>Coal ban</t>
  </si>
  <si>
    <t>R4, R9, R6</t>
  </si>
  <si>
    <t>H - 2026; 
P - 2038</t>
  </si>
  <si>
    <t>H - 2016</t>
  </si>
  <si>
    <t>R4, R9, GEVO</t>
  </si>
  <si>
    <t>GEVO, R6</t>
  </si>
  <si>
    <t>T - 2032;
P - 2020</t>
  </si>
  <si>
    <t>No date</t>
  </si>
  <si>
    <t>H - 2025, T - 2030</t>
  </si>
  <si>
    <t>H - 2035;
P - 2025</t>
  </si>
  <si>
    <t>T - 2050;
P - 2030</t>
  </si>
  <si>
    <t>R6, R4, R9</t>
  </si>
  <si>
    <t>H - 2021;
P - 2035</t>
  </si>
  <si>
    <t>T - 2030;
P - 2040</t>
  </si>
  <si>
    <t>H - 2021 (if approved);
P - 2032</t>
  </si>
  <si>
    <t>Source: Carbon pricing policies from World Bank, "Carbon Pricing Dashboard", https://carbonpricingdashboard.worldbank.org/map_data, viewed 11 January 2021; net zero emission targets from Energy and Climate Intelligence Unit, "Net Zero Tracker", https://eciu.net/netzerotracker, viewed 11 January 2021; fossil fuel ban data from IEA Global Electric Vehicle Outlook and various sources compiled in the REN21 Policy Database. See Reference Tables R4, R6 and R9 in this Data Pack for details.</t>
  </si>
  <si>
    <t>2019 CO2 emissions (Mton)</t>
  </si>
  <si>
    <t>2019 CO2 emissions (% world total)</t>
  </si>
  <si>
    <t>Carbon-neutral/net-zero target</t>
  </si>
  <si>
    <t>Carbon-neutral/net-zero target2</t>
  </si>
  <si>
    <t>Legal status of target</t>
  </si>
  <si>
    <t xml:space="preserve">Target year </t>
  </si>
  <si>
    <t>GHG emissions reduction target less than carbon-neutral/net-zero</t>
  </si>
  <si>
    <t>Emissions reduction target less than carbon-neutral/net-zero2</t>
  </si>
  <si>
    <t>Target year 2</t>
  </si>
  <si>
    <t>carbon-neutral</t>
  </si>
  <si>
    <t>https://energy.economictimes.indiatimes.com/news/coal/eu-leaders-agree-to-reduce-emissions-after-all-night-talks/79677846 ; https://www.bbc.com/news/world-europe-55273004 ; https://www.euractiv.com/section/energy-environment/news/eu-parliament-votes-for-60-carbon-emissions-cut-by-2030/ ; https://www.europarl.europa.eu/news/en/press-room/20201002IPR88431/eu-climate-law-meps-want-to-increase-2030-emissions-reduction-target-to-60</t>
  </si>
  <si>
    <t>GHG emissions reduction target of 55% (compared with 1990 levels; previously 40%)</t>
  </si>
  <si>
    <t>https://balkangreenenergynews.com/eu-leaders-agree-on-budget-green-recovery-funds-55-emission-cut-goal/</t>
  </si>
  <si>
    <t>net-zero</t>
  </si>
  <si>
    <t>Outcomes and Next Steps from the Climate Ambition Summit | World Resources Institute (wri.org)</t>
  </si>
  <si>
    <t>GHG emissions target of 19% (compared with a 2007 baseline)</t>
  </si>
  <si>
    <t>https://www4.unfccc.int/sites/ndcstaging/PublishedDocuments/Argentina Second/Argentina_Segunda Contribuci%C3%B3n Nacional.pdf</t>
  </si>
  <si>
    <t>https://reneweconomy.com.au/greens-in-austria-secure-zero-carbon-target-in-unlikely-alliance-with-right-wing-populists-95232/</t>
  </si>
  <si>
    <t>https://www.cbc.ca/news/technology/china-carbon-neutral-1.5735172 ; https://www.theguardian.com/environment/2020/sep/22/china-pledges-to-reach-carbon-neutrality-before-2060</t>
  </si>
  <si>
    <t>GHG emissions reduction target of 51% compared with BAU</t>
  </si>
  <si>
    <t>AS IT HAPPENED: World leaders upgrade climate commitments on Paris anniversary (climatechangenews.com)</t>
  </si>
  <si>
    <t>75 Leaders Announce New Commitments During Climate Ambition Summit | News | SDG Knowledge Hub | IISD</t>
  </si>
  <si>
    <t>GHG emissions target of at least 40% compared with 1990</t>
  </si>
  <si>
    <t>https://www.reuters.com/article/japan-politics-suga/pm-suga-says-japan-will-attain-zero-emissions-carbon-neutral-society-by-2050-idUKL4N2HE2HS ; https://www.washingtonpost.com/world/japan-climate-emissions/2020/10/26/b6ea2b5a-1752-11eb-8bda-814ca56e138b_story.html</t>
  </si>
  <si>
    <t>carbon-neutral (could be advanced conditional on the country raising USD 10 billion a year from other nations to help finance the transition)</t>
  </si>
  <si>
    <t>https://www.enerdata.net/publications/daily-energy-news/kazakhstan-pledges-reach-carbon-neutrality-2060.html?utm_source=Enerdata&amp;utm_campaign=f83a4f1879-Email_Daily_Energy_News_12_2020&amp;utm_medium=email&amp;utm_term=0_838b1c9d18-f83a4f1879-124536307</t>
  </si>
  <si>
    <t>GHG emissions reduction target of 32% compared with BAU</t>
  </si>
  <si>
    <t>Laos</t>
  </si>
  <si>
    <t>n.a.</t>
  </si>
  <si>
    <t>GHG emissions reduction target of 40%</t>
  </si>
  <si>
    <t>https://balkangreenenergynews.com/slovenias-national-plan-affirms-goal-to-become-carbon-neutral-by-2050/</t>
  </si>
  <si>
    <t>reducing GHG emissions to net-zero</t>
  </si>
  <si>
    <t>https://www.environment.gov.za/sites/default/files/docs/2020lowemission_developmentstrategy.pdf ; https://www.climatechangenews.com/2020/09/16/south-africa-aims-reach-net-zero-emissions-2050-still-burning-coal/</t>
  </si>
  <si>
    <t>South Korea</t>
  </si>
  <si>
    <t>https://www.theguardian.com/world/2020/oct/28/south-korea-vows-to-go-carbon-neutral-by-2050-to-fight-climate-emergency</t>
  </si>
  <si>
    <t xml:space="preserve">GHG emission target of 68% below 1990 levels </t>
  </si>
  <si>
    <t>Table 4. GHG Targets Set by Countries/Regions in 2020</t>
  </si>
  <si>
    <t>Austria(1)</t>
  </si>
  <si>
    <t>Maldives(2)</t>
  </si>
  <si>
    <t>UK(3)</t>
  </si>
  <si>
    <t>Barbados(4)</t>
  </si>
  <si>
    <t>Kazakhstan(5)</t>
  </si>
  <si>
    <t>South Africa(6)</t>
  </si>
  <si>
    <t>Reference Table R1. Global Renewable Electricity Capacity, Heat Demand and Biofuel Production, 2020</t>
  </si>
  <si>
    <t>Reference Table R2. Renewable Power Capacity, World and Top Regions/Countries, 2020</t>
  </si>
  <si>
    <t>Reference Table R3. Renewable Energy Shares of Primary and Final Energy, Targets as of End-2020 and Status in 2018</t>
  </si>
  <si>
    <t>Reference Table R4. Renewable Heating and Cooling, Targets as of End-2020 and Status in 2019</t>
  </si>
  <si>
    <t>Reference Table R5. Renewable Share of Electricity Generation, Targets as of End-2020 and Status in 2020</t>
  </si>
  <si>
    <t>Reference Table R6. Renewable Power, Targets for Technology-Specific Share of Electricity Generation as of End-2020</t>
  </si>
  <si>
    <t>Reference Table R7. Renewable Power, Targets for Specific Amount of Installed Capacity or Generation as of End-2020</t>
  </si>
  <si>
    <t>Reference Table R8. Renewable Transport, Targets and Mandates at the National/State/Provincial Levels as of End-2020 and Status in 2019</t>
  </si>
  <si>
    <t>Reference Table R9. Renewable Heating and Cooling Policies, As of End-2020</t>
  </si>
  <si>
    <t>Reference Table R10. Feed-in Electricity Policies, Cumulative Number of Countries/States/Provinces and 2020 Revisions</t>
  </si>
  <si>
    <t>Reference Table R11. Renewable Power Tenders Held at the National/State/Provincial Levels, 2020</t>
  </si>
  <si>
    <t>Reference Table R13. Geothermal Power Global Capacity and Additions, Top 10 Countries, 2020</t>
  </si>
  <si>
    <t>Reference Table R14. Hydropower Global Capacity and Additions, Top 10 Countries, 2020</t>
  </si>
  <si>
    <t>Reference Table R15. Solar PV Global Capacity and Additions, Top 10 Countries, 2020</t>
  </si>
  <si>
    <t>Reference Table R12. Biofuels Global Production, Top 15 Countries and EU-28, 2020</t>
  </si>
  <si>
    <t>Reference Table R16. Concentrating Solar Thermal Power (CSP) Global Capacity and Additions, 2020</t>
  </si>
  <si>
    <t>Reference Table R17. Solar Water Heating Collectors and Total Capacity End-2018 and Newly Installed Capacity 2020, Top 20 Countries</t>
  </si>
  <si>
    <t>Reference Table R18. Wind Power Global Capacity and Additions, Top 10 Countries, 2020</t>
  </si>
  <si>
    <t>Reference Table R19. Examples of Corporate Procurement of Renewables for Transport End-Use</t>
  </si>
  <si>
    <t>Reference Table R20. Renewables and Energy Efficiency Mentioned in Countries' Nationally Determined Contributions (Updated Submissions) as of 2020</t>
  </si>
  <si>
    <t>Reference Table R21. Oil and Gas Companies' Renewable Energy Transition Indicators</t>
  </si>
  <si>
    <r>
      <t>Reference Table R1.</t>
    </r>
    <r>
      <rPr>
        <sz val="11"/>
        <color theme="1"/>
        <rFont val="Arial"/>
        <family val="2"/>
      </rPr>
      <t xml:space="preserve"> </t>
    </r>
    <r>
      <rPr>
        <b/>
        <sz val="11"/>
        <color theme="1"/>
        <rFont val="Arial"/>
        <family val="2"/>
      </rPr>
      <t>Global Renewable Electricity Capacity, Heat Demand and Biofuel Production, 2020</t>
    </r>
  </si>
  <si>
    <r>
      <t>Reference Table R2. Renewable Power Capacity, World and Top Regions/Countries</t>
    </r>
    <r>
      <rPr>
        <b/>
        <vertAlign val="superscript"/>
        <sz val="11"/>
        <color theme="1"/>
        <rFont val="Arial"/>
        <family val="2"/>
      </rPr>
      <t>1</t>
    </r>
    <r>
      <rPr>
        <b/>
        <sz val="11"/>
        <color theme="1"/>
        <rFont val="Arial"/>
        <family val="2"/>
      </rPr>
      <t>, 2020</t>
    </r>
  </si>
  <si>
    <t>Reference Table R3. Renewable Energy Shares of Primary and Final Energy, Targets as of End-2020 and Status in 2019</t>
  </si>
  <si>
    <t>Reference Table R8. Renewable Transport Targets, Mandates and Policies at the National/State/Provincial Levels, as of End-2020 and Status in 2019</t>
  </si>
  <si>
    <t>Reference Table R9. Renewable Heating and Cooling Policies, as of End-2020</t>
  </si>
  <si>
    <t>Reference Table R11. Selected Renewable Power Tenders Held/Announced at the National/State/Provincial Levels, 2020</t>
  </si>
  <si>
    <t>Reference Table R17. Solar Water Heating Collectors and Total Capacity End-2020 and Newly Istalled Capacity 2020, Top 20 Countries</t>
  </si>
  <si>
    <t xml:space="preserve">Reference Table R20. Renewables and Energy Efficiency Mentioned in Countries' Nationally Determined Contributions (Updated Submissions) as of 2020 </t>
  </si>
  <si>
    <t>Reference Table R21. Oil and Gas Companies' Renewable Energy Transition indicators</t>
  </si>
  <si>
    <t>Unit: Gigawatts (GW)</t>
  </si>
  <si>
    <t>Source: REN21 Policy Database. See Reference Tables R3-R8 in this Data Pack.</t>
  </si>
  <si>
    <t>Source: REN21 Policy Database. See Reference Table R9 in this Data Pack.</t>
  </si>
  <si>
    <t>Source: REN21 Policy Database. See Reference Table R8 in this Data Pack.</t>
  </si>
  <si>
    <r>
      <t>Source: REN21 Policy Database. See Reference Tables R6 and R8</t>
    </r>
    <r>
      <rPr>
        <sz val="10"/>
        <color rgb="FFE6007D"/>
        <rFont val="Arial"/>
        <family val="2"/>
      </rPr>
      <t xml:space="preserve"> </t>
    </r>
    <r>
      <rPr>
        <sz val="10"/>
        <color rgb="FF000000"/>
        <rFont val="Arial"/>
        <family val="2"/>
      </rPr>
      <t>in this Data Pack.</t>
    </r>
  </si>
  <si>
    <t>Source: REN21 Policy Database. See Reference Tables R10-R11 in this Data Pack.</t>
  </si>
  <si>
    <t>Additional Resources</t>
  </si>
  <si>
    <t>Note: Production levels are rounded to the nearest 0.1 billion litres. Rounding is to account for uncertainties in available data. Countries are ranked according to total biofuel production in 2020. FAME = fatty acid methyl esters; HVO = hydrotreated vegetable oil</t>
  </si>
  <si>
    <t>Billion litres</t>
  </si>
  <si>
    <t>Figure 64. Market Share of Electric Cars in Annual Sales, Top Large Markets and World, 2020</t>
  </si>
  <si>
    <t>Source: IEA</t>
  </si>
  <si>
    <t>Figure 65. Schematic of a Heating and Cooling System with an Electric Heat Pump</t>
  </si>
  <si>
    <t>Figure 66. Avoid-Shift-Improve Framework in the Transport Sector</t>
  </si>
  <si>
    <t>Note: Figure does not show all policy types in use. In many cases countries have enacted additional fiscal incentives or public finance mechanisms to support renewable energy. A country is considered to have a policy (and is counted a single time) when it has at least one national or state/provincial-level policy in place. Power policies include feed-in tariﬀs (FITs) / feed-in premiums, tendering, net metering and renewable portfolio standards. Heating and cooling policies include solar heat obligations, technology-neutral renewable heat obligations and renewable heat FITs. Transport policies include biodiesel obligations/mandates, ethanol obligations/mandates and non-blend mandates. For more information, see Table 6 in this chapter and Reference Tables R8-R10 in this Data Pack</t>
  </si>
  <si>
    <t>Note: Renewable power targets include only targets for a specific share of electricity generation by a future year. Where a jurisdiction has multiple targets, the highest target is shown. Nepal and Quebec show actual renewable power shares; both jurisdictions along with Iceland and Norway have already achieved nearly 100% renewable power. Electric vehicle targets vary; for details, see Reference Tables R6 and R8 in this Data Pack.</t>
  </si>
  <si>
    <r>
      <t xml:space="preserve">Sources: Cumulative solar thermal capacity in operation nationally and globally at end-2020 from Monika Spörk-Dür, AEE-Institute for Sustainable Technologies (AEE INTEC), Gleisdorf, Austria, personal communications with REN21, April-May 2021; Pedro Dias, Solar Heat Europe, Brussels, Belgium, personal communications with REN21, March-April 2021; Werner Weiss and Monika Spörk-Dür, </t>
    </r>
    <r>
      <rPr>
        <i/>
        <sz val="10"/>
        <rFont val="Arial"/>
        <family val="2"/>
      </rPr>
      <t>Solar Heat Worldwide. Global Market Development and Trends in 2020, Detailed Market Figures 2019</t>
    </r>
    <r>
      <rPr>
        <sz val="10"/>
        <rFont val="Arial"/>
        <family val="2"/>
      </rPr>
      <t xml:space="preserve"> (Gleisdorf, Austria: International Energy Agency (IEA) Solar Heating and Cooling Programme (SHC), 2020) http://www.iea-shc.org/solar-heatworldwide. Total capacity in operation in China at the end of 2019 was calculated with a system lifetime of 11 years, instead of the 10-year lifetime assumed until 2018. China’s total capacity at the end of 2020 was calculated with a system lifetime of 12 years which increases the total in operation relative to data in previous GSRs. Sources for country-specific gross additions are provided in endnotes  1, and 10  of Solar Thermal Heating in the Market and Industry chapter. World total solar thermal capacity is based on the latest market data from the largest 20 solar thermal markets in terms of added capacity listed in order of their additions: China, Turkey, India, Brazil, United States, Germany, Australia, Mexico, Israel, Greece, Spain, Poland, South Africa, Italy, Netherlands, Cyprus, Austria, Morocco, Tunisia and Portugal, which represented 95% of cumulative installed capacity in operation in 2019. Added capacities in other countries for which new additions are available until 2019 (but not yet for 2020) were projected according to national trends over the 2018-2019 period. The rest of the world - meaning those countries without detailed solar thermal market information in 2019 and previous years - was estimated to account for 5% of the global market volume excluding China in 2019 and 2020. Until 2018, the rest of the world was considered to be 5% of the global market including China, which overestimated their market share from Monika Spörk-Dür, AEE-Institute for Sustainable Technologies (AEE INTEC), Austria, personal communication with REN21, April 2020.</t>
    </r>
  </si>
  <si>
    <r>
      <rPr>
        <b/>
        <sz val="10"/>
        <color theme="1"/>
        <rFont val="Arial"/>
        <family val="2"/>
      </rPr>
      <t>Source:</t>
    </r>
    <r>
      <rPr>
        <sz val="10"/>
        <color theme="1"/>
        <rFont val="Arial"/>
        <family val="2"/>
      </rPr>
      <t xml:space="preserve"> intended to be only indicative of the overall landscape of distributed renewables for energy access policy activity and are not a definitive reference. Generally, listed policies are those that have been enacted by legislative bodies. Some of the listed policies may not yet be implemented, or are awaiting detailed implementing regulations. It is diﬀicult to capture every policy change, so some policies may be unintentionally omitted or incorrectly listed. This report does not cover policies and activities related to technology transfer, capacity building, carbon finance and Clean Development Mechanism projects, nor does it attempt to provide a comprehensive list of broader framework and strategic policies – all of which are still important to renewables-based energy access progress. For the most part, this report also does not cover policies that are still under discussion or formulation. 
Information on electricity access policies comes from a wide variety of sources, including the World Bank Regulatory Indicators for Sustainable Energy (RISE), IRENA, the Global Renewable Energy Policies and Measures Database, press reports and announcements from ministries, rural electrification agencies and energy regulators, and submissions from REN21 regional- and country-specific contributors and reviewers. </t>
    </r>
  </si>
  <si>
    <r>
      <rPr>
        <b/>
        <sz val="10"/>
        <color theme="1"/>
        <rFont val="Arial"/>
        <family val="2"/>
      </rPr>
      <t>Source:</t>
    </r>
    <r>
      <rPr>
        <sz val="10"/>
        <color theme="1"/>
        <rFont val="Arial"/>
        <family val="2"/>
      </rPr>
      <t xml:space="preserve"> intended to be only indicative of the overall landscape of distributed renewables for energy access policy activity and are not a definitive reference. Generally, listed policies are those that have been enacted by legislative bodies. Some of the listed policies may not yet be implemented, or are awaiting detailed implementing regulations. It is diﬀicult to capture every policy change, so some policies may be unintentionally omitted or incorrectly listed. This report does not cover policies and activities related to technology transfer, capacity building, carbon finance and Clean Development Mechanism projects, nor does it attempt to provide a comprehensive list of broader framework and strategic policies – all of which are still important to renewables-based energy access progress. For the most part, this report also does not cover policies that are still under discussion or formulation. 
Information on clean cooking access policies comes from a variety of sources, including Clean Cooking Alliance Policy Database; A. Towfiq, CCA, Washington, DC, personal communication with REN21, 2 April 2021, and submissions from REN21 regional- and countryspecific contributors and reviewers.</t>
    </r>
  </si>
  <si>
    <t>Figure 67. Renewable Contribution to Energy Demand Growth, by Sector, 2013-2018</t>
  </si>
  <si>
    <t>Unit = EJ</t>
  </si>
  <si>
    <t>Heating and cooling</t>
  </si>
  <si>
    <t>Renewable</t>
  </si>
  <si>
    <t>Non-Renewable</t>
  </si>
  <si>
    <t>Figure 68. Share of Renewable Energy in Transport, 2008 and 2018</t>
  </si>
  <si>
    <t>DREA Targets</t>
  </si>
  <si>
    <t>DREA in NDC Plans</t>
  </si>
  <si>
    <t>Integration of DREA in Electrification Plan/Strategy</t>
  </si>
  <si>
    <t>Grid Arrival Plan/ Strategy</t>
  </si>
  <si>
    <t>Administrative &amp; Legal Provisions (Connection codes, tariff, licensing etc)</t>
  </si>
  <si>
    <t>Tendering/Call for Proposals/Competitive Process</t>
  </si>
  <si>
    <t>Quality Assurance frameworks/Standards</t>
  </si>
  <si>
    <t>Financial incentives (loans, grants, subsidies, guarantees)</t>
  </si>
  <si>
    <t>http://www.angolaenergia2025.com/en/conteudo/new-renewables-strategy
http://gestoenergy.com/wp-content/uploads/2018/04/ANGOLA-POWER-SECTOR-LONG-TERM-VISION.pdf
https://www.afrik21.africa/en/angola-government-wants-to-produce-600-mw-from-solar-off-grid/</t>
  </si>
  <si>
    <t xml:space="preserve">https://rise.esmap.org/data/files/library/angola/Energy%20Access/EA%201.1%20Angola%20Energy%20Book%202025.pdf
</t>
  </si>
  <si>
    <t>https://rise.esmap.org/data/files/library/angola/Renewable%20Energy/RE%207.5%20Atlas%20and%20National%20Strategy%20for%20the%20New%20Renewable%20Energies.pdf</t>
  </si>
  <si>
    <t>Provisions made under the The Network Access Regulation and Regulation for the Licensing and Security of Electric Facilities</t>
  </si>
  <si>
    <t>https://gettingthedealthrough.com/area/12/jurisdiction/151/electricity-regulation-angola/</t>
  </si>
  <si>
    <t>Provision for Tendering process for the deployment of solar/hydro mini-grids in Angola Energia 2025</t>
  </si>
  <si>
    <t>http://www.angolaenergia2025.com/en/conteudo/new-renewables-strategy</t>
  </si>
  <si>
    <t>Adopt specific laws and regulations for the exercise of off-grid generation activity, considering the particularities of the technologies associated with the new renewable energies, as well as for the licensing of off-grid operators, either for generation and trade, or for the provision of energy and/or maintenance services, ensuring that technical standards are met, that the service quality is also met, that the licensing and monitoring of the activities are simple and eased, and that the activity is profitable, in terms of the licenses provided</t>
  </si>
  <si>
    <t>5% of rural population served with DREA systems by 2030</t>
  </si>
  <si>
    <t>https://www.se4all-africa.org/fileadmin/uploads/se4all/Documents/Country_PANER/Benin_Plan_d_Actions_National_pour_les_Energies_Renouvelables__PANER_.pdf</t>
  </si>
  <si>
    <t xml:space="preserve">Framework fof Off-grid Electrification established </t>
  </si>
  <si>
    <t>https://www.benin-energie.org/bilan-energetique.html</t>
  </si>
  <si>
    <t>(1) J. M. Takouleu, “Benin: 11 companies selected for 8 mini solar grids projects in rural areas”, Afrik21, 16 July 2020, https://www.afrik21.africa/en/benin-11-companies-selected-for-8-mini-solar-gridsprojects-in-rural-areas.
(2) https://www.agenceecofin.com/solaire/1212-62608-benin-lancement-du-deuxieme-appel-a-propositions-de-projets-de-la-facilite-d-energie-propre-hors-reseau
(3) https://www.mcc.gov/where-we-work/program/benin-power-compact</t>
  </si>
  <si>
    <t xml:space="preserve">Technical standards for off-grid electrification installations in Benin (minigrids and solar) established in the Framework for Off-grid Electrification 
</t>
  </si>
  <si>
    <t>The Off-Grid Clean Energy Facility (OCEF) provides grant funding to proven, sustainable off-grid clean energy solutions within four windows nationwide in Benin</t>
  </si>
  <si>
    <t>https://rise.esmap.org/data/files/library/benin/Energy%20Access/Supporting%20Documentation/Benin_Access%20to%20electricity%20and%20promotion%20of%20renewable%20energies%20in%20Benin.pdf</t>
  </si>
  <si>
    <t xml:space="preserve">(1) https://www.pv-magazine.fr/2020/01/28/le-benin-exonere-les-importations-de-panneaux-photovoltaiques-de-tva/
https://www.pv-magazine.com/2020/01/27/benin-introduces-vat-exemption-on-imports-of-pv-panels/
</t>
  </si>
  <si>
    <t>Tenders were launched in May 2017 for the development of small scale hybrid projects on isolated villages. These tenders are part of Botswana Power Corporation's (BPC) wider electrical power system development strategy.</t>
  </si>
  <si>
    <t>http://global-climatescope.org/policies/5327</t>
  </si>
  <si>
    <t>https://www.se4all-africa.org/fileadmin/uploads/se4all/Documents/Country_PANER/Burkina_Faso_Plan_d_Actions_National_pour_les_Energies_Renouvelables.pdf</t>
  </si>
  <si>
    <t>https://greenminigrid.afdb.org/file/178/download</t>
  </si>
  <si>
    <t>https://www.africa-energy.com/article/burkina-faso-bids-sought-installation-rural-solar-pv-systems</t>
  </si>
  <si>
    <t>https://www.lightingafrica.org/country/burkina-faso/</t>
  </si>
  <si>
    <t>ABER is an agency responsible for the development and implementation of rural electrification programs and projects. It owns and manages mini-grids (from hydro, solar and wind energy), and other forms of energy (such as biogas). ABER was founded in 2011 by the Presidential decree N100/318 and operates under the responsibility of MINHEM. ABER currently operates five mini-grids, some of which have been operating since 1984, and provides electricity to a total of 600 customers.</t>
  </si>
  <si>
    <t>http://documents1.worldbank.org/curated/en/247351583204580950/text/Burundi-Solar-Energy-in-Local-Communities-Project.txt</t>
  </si>
  <si>
    <t>https://www.esi-africa.com/industry-sectors/finance-and-policy/grants-valued-at-160m-to-uplift-burundi-communities-through-solar/</t>
  </si>
  <si>
    <t>No VAT and Import duty on Solar PV</t>
  </si>
  <si>
    <t>http://global-climatescope.org/assets/data/docs/updates/2020-02-06-sub-saharan-africa-market-outlook-2020.pdf</t>
  </si>
  <si>
    <t>https://www4.unfccc.int/sites/ndcstaging/PublishedDocuments/Cameroon%20First/CPDN%20CMR%20Final.pdf</t>
  </si>
  <si>
    <t>https://greenminigrid.afdb.org/sites/default/files/Mini-grid-Cameroon%2018.5.2017.pdf</t>
  </si>
  <si>
    <t>https://www.usaid.gov/sites/default/files/documents/1860/PAOP-Cameroon-MarketAssessment-Final-Digital_508.pdf</t>
  </si>
  <si>
    <t>Although network extension is priority in Cameroon, off-grid electrification is in progress with a project involving 166 solar mini-grids, implemented with the technical support of the Chinese company Huawei. In 2019, 135 mini-grids are already operational, and more than 6,000 households are connected.
A lack of access to finance is the most critical market barrier. Mini-grid companies do not have reliable access to investment funds, banks, and MFIs. In addition to a lack of technical skills, there is a lack of suitable regulations and no regulatory framework to protect mini-grid operators. Proparco, a subsidiary of AFD, focuses on private-sector development and has an interest in off-grid projects, notably mini-grids</t>
  </si>
  <si>
    <t>PAOP Cameroon Market Assessment (usaid.gov)
(2) https://www.get-invest.eu/market-information/cameroon/governmental-framework/</t>
  </si>
  <si>
    <t>https://rise.esmap.org/country/central-african-republic</t>
  </si>
  <si>
    <t>VAT Exemption on Renewable Energy Equipment</t>
  </si>
  <si>
    <t>https://www.climateinvestmentfunds.org/sites/cif_enc/files/meeting-documents/chad_eoi_0.pdf</t>
  </si>
  <si>
    <t>https://cadmus.eui.eu/bitstream/handle/1814/61249/190214_FSR_IOC_ComparativestudyonREandElectricityAccess.pdf?sequence=1</t>
  </si>
  <si>
    <t>Congo, Democratic Republic of the</t>
  </si>
  <si>
    <t>Félix Tshisekedi reportedly said he wants to use standalone energy units, such as solar home systems, to bring electricity to at least 21 million people in the next nine years.</t>
  </si>
  <si>
    <t>https://www.pv-magazine.com/2020/01/22/congolese-president-makes-off-grid-renewables-pledge/</t>
  </si>
  <si>
    <t>The 2014 Electricity Law of the country integrated the use of mini-grids. Private sector is allowed to operate in the energy sector. Some private sector led mini-grids are operational. Private operators can build and operate mini-grids, subject to a government concession. According to the electricity law 2014 all transmission and distribution activities require a concession, which in the case of local projects are granted by the provincial authorities. Concessions must be object of public tenders, limiting the ability of new entrants to deploy small-mini grids in rural areas.</t>
  </si>
  <si>
    <t>https://greenminigrid.afdb.org/sites/default/files/Mini-grid%20DRoC.pdf</t>
  </si>
  <si>
    <t>https://www.usaid.gov/sites/default/files/documents/1860/PAOP-DRC-MarketAssessment-Final_508.pdf</t>
  </si>
  <si>
    <t>Mini-grid operators can propose tariffs that guarantee an appropriate return, but these are subject to government approval. SNEL’s tariff on the national grid averages only $0.07/kWh, but mini-grids are not bound by this low threshold. Developers can propose tariffs that reflect the cost structure incurred by the operator. Tariffs must be approved by the MERH and the Ministry of Economy after regulatory review. SNEL reportedly applies tariffs ranging from $0.32 to $0.40/kWh for electricity from their diesel mini-grids, and EDC applies  a tariff of $0.48/kWh at the Tshikapa mini-grid. Independent power producers such as Hydroforce and EnerKac in Kananga sell their electricity to the local grid for $0.31 and $0.39/kWh, respectively. Projects are required to present environmental and social impact assessment studies and management plans with their applications.</t>
  </si>
  <si>
    <t>https://greenminigrid.afdb.org/sites/default/files/Mini-grid%20DRoC.pdf ; https://www.usaid.gov/sites/default/files/documents/1860/PAOP-DRC-MarketAssessment-Final_508.pdf</t>
  </si>
  <si>
    <t>http://documents1.worldbank.org/curated/en/743721586836810203/pdf/Increasing-Access-to-Electricity-in-the-Democratic-Republic-of-Congo-Opportunities-and-Challenges.pdf</t>
  </si>
  <si>
    <t>(1) https://www.usaid.gov/powerafrica/beyondthegrid/off-grid-solar-assessment/cote-divoire
(2) http://global-climatescope.org/policies/4121
(3) https://www.usaid.gov/sites/default/files/documents/1860/PAOP-DRC-MarketAssessment-Final_508.pdf</t>
  </si>
  <si>
    <t>The Renewable Energy Startegy of the country make provisions for regions that has been connected to DREA systems  be gradually connected to the national electricity network as from 2020</t>
  </si>
  <si>
    <t>Provisions are made for competitive tendering process for DREA deployment</t>
  </si>
  <si>
    <t>https://greenminigrid.afdb.org/sites/default/files/cote_divoire-3.pdf</t>
  </si>
  <si>
    <t>https://www.usaid.gov/sites/default/files/documents/1860/PAOP-CIV-MarketAssessment-Final_508.pdf</t>
  </si>
  <si>
    <t>https://www.irena.org/-/media/Files/IRENA/Agency/Publication/2015/IRENA_RRA_Djibout_2015_EN.pdf</t>
  </si>
  <si>
    <t>The Electricity Law adopted in 2019 provides for a regulatory framework thatset standards for electricityservices, determine appropriate tariffs and open up the generation sector to IPPs</t>
  </si>
  <si>
    <t>https://africadroit.com/2019/09/13/production-of-electricity-in-djibouti-a-new-regulatory-framework-favouring-renewable-energy/</t>
  </si>
  <si>
    <t>https://europa.eu/capacity4dev/file/30316/download?token=SjZauJGg</t>
  </si>
  <si>
    <t>https://rise.esmap.org/data/files/library/eritrea/Energy%20Access/Supporting%20Documentation/Eritea_Energy%20Sector%20Reform%20Initiatives%20and%20Implications%20in%20Eritrea.pdf</t>
  </si>
  <si>
    <t>https://www4.unfccc.int/sites/ndcstaging/PublishedDocuments/Eswatini%20First/Eswatini%27s%20INDC.pdf</t>
  </si>
  <si>
    <t>National Electrification Program 2.0: Aims for 100% electrification through on- and off-grid solutions by 2025. 35% of the electrification from stand-alone solar and mini-grid solutions.
The Growth and Transformation Plan (2015-2020) suggests that the Ethiopian Government plans to produce 3,600,000 solar lanterns, 400,000 household solar PVs, 3600 institutional solar PVs, 500 solar thermals and 3,600 solar cookers are also integral part of the targets to be achieved by 2019/20. The GTP also suggests that the Government will distribute 300 wind powered water pumps, develop 135 mini hydropower stations and conduct 33 Research and Development works on alternative energy development.</t>
  </si>
  <si>
    <t>https://www.usaid.gov/sites/default/files/documents/1860/PAOP-Ethiopia-MarketAssessment-Final_508.pdf#page=35 and https://minigrids.org/wp-content/uploads/2019/04/Ethiopia-2.0.pdf
https://www.greengrowthknowledge.org/sites/default/files/downloads/policy-database/ETHIOPIA%29%20Growth%20and%20Transformation%20Plan%20II%2C%20Vol%20I.%20%20%282015%2C16-2019%2C20%29.pdf</t>
  </si>
  <si>
    <t xml:space="preserve">National Electrification Program :35% of the electrification from stand-alone solar and mini-grid solutions.(7.7 million households)
</t>
  </si>
  <si>
    <t>https://www.usaid.gov/sites/default/files/documents/1860/PAOP-Ethiopia-MarketAssessment-Final_508.pdf#page=35 and https://minigrids.org/wp-content/uploads/2019/04/Ethiopia-2.0.pdf</t>
  </si>
  <si>
    <t>After the approval of the Energy Regulation, the improvement of the regulatory environment for mini-grid developments will consider compensation clauses, and related calculations, for grid arrival and integration of mini-grid into the main grid to ensure proper risk management of mini-grid investments.</t>
  </si>
  <si>
    <t>https://rise.esmap.org/data/files/library/ethiopia/Documents/Energy%20Efficiency/Ethiopia_National%20Electrification%20Program%202.0.pdf</t>
  </si>
  <si>
    <t xml:space="preserve">The draft directive, which was sent to the Office of the Attorney General for legal review a few weeks ago, outlines procedures for mini-grid licensing and tariff regulations. It sets standards for the design, construction, operation, maintenance and quality of commercial service and technical services.
With the new directive, the Authority can issue two types of licenses - one for generation and one for distribution and sales. </t>
  </si>
  <si>
    <t>https://allafrica.com/stories/202011100726.html http://www.eea.gov.et/images/Resources/attachments/policy/ETH_Licensing_Guidelines_FINAL_02082021_clean_2_-_Copy-compressed.pdf</t>
  </si>
  <si>
    <t>2019: The Ethiopian Electric Utility (EEU) launched a tender for the design, supply, construction and commissioning of mini-grid solar PV projects in 25 rural towns and villages.</t>
  </si>
  <si>
    <t>https://www.africa-energy.com/article/ethiopia-bids-sought-solar-pv-mini-grids
https://www.afdb.org/en/documents/spn-ethiopia-design-supply-installation-commissioning-operation-and-maintenance-photovoltaic-mini-grid-projects-25-rural-towns/villages</t>
  </si>
  <si>
    <t xml:space="preserve">2020 update: New regulation
CES 140:2015 Off-grid solar PV lighting kits standards set up by the The Ethiopian Standards Agency mandatory for systems of up to 15Wp; currently the standard is voluntary up to 350Wp
pico-Pv standards fully harmonised with IEC/Lighting Global quality standards
The Government of Ethiopia, with support from Lighting Global, lifted local quality inspections on September 27, 2018 and established a Pre-Export Verification of Conformity (PVoC) procedure for all pico-solar imports into Ethiopia.
</t>
  </si>
  <si>
    <t>http://www.eea.gov.et/images/Resources/attachments/policy/ETH_Licensing_Guidelines_FINAL_02082021_clean_2_-_Copy-compressed.pdf
https://www.usaid.gov/sites/default/files/documents/1860/PAOP-Ethiopia-MarketAssessment-Final_508.pdf#page=35
https://www.lightingglobal.org/news/quality-assurance-ethiopia-streamlines-importation-for-high-quality-solar-products/</t>
  </si>
  <si>
    <t xml:space="preserve">The government has set up institutional and financing (Rural Electrification Fund) frameworks to facilitate and accelerate off-grid rural electrification particularly through solar PV and mini/micro hydropower development.The Rural Electrification Fund (REF)  subsidize up to 95 % of the cost of rural electrification projects powered through renewable energy
Development Bank of Ethiopia offer loan for the financing of quality verified off-grid solar products through a dedicated credit line
</t>
  </si>
  <si>
    <t>https://rise.esmap.org/data/files/library/ethiopia/Documents/Energy%20Access/Ethiopia_REEEP%20website.pdf
https://cdkn.org/wp-content/uploads/2018/02/Inventory-of-Energy-Initatives.pdf
https://www.gogla.org/sites/default/files/resource_docs/ethiopia_country_brief.pdf</t>
  </si>
  <si>
    <t xml:space="preserve">No Import duty on off-grid solar sytems that are Lighting Africa-certified 
</t>
  </si>
  <si>
    <t xml:space="preserve">https://www.usaid.gov/sites/default/files/documents/1860/PAOP-Ethiopia-MarketAssessment-Final_508.pdf#page=35
</t>
  </si>
  <si>
    <t>http://thepoint.gm/africa/gambia/article/gambias-off-grid-solar-market-assessment-validated</t>
  </si>
  <si>
    <t>https://www.se4all-africa.org/fileadmin/uploads/se4all/Documents/Country_AAs/Action_Agenda_SE4All_The_Gambia_FINAL.pdf</t>
  </si>
  <si>
    <t xml:space="preserve">- Attain utility scale solar electricity installed capacity up to 150-250MW
- Establish solar 55 mini-grids with an average capacity of 100kW which translates to 10MW
- Scale up the 200,000 solar home systems for lighting in urban and selected nonelectrified rural households
- Increase solar lantern replacement in rural non-electrified households to 2 million.
</t>
  </si>
  <si>
    <t>https://www4.unfccc.int/sites/ndcstaging/PublishedDocuments/Ghana%20First/GH_INDC_2392015.pdf</t>
  </si>
  <si>
    <t>https://www.usaid.gov/sites/default/files/documents/1860/PAOP-Ghana-MarketAssessment-Final_508.pdf</t>
  </si>
  <si>
    <t>http://energycom.gov.gh/rett/documents-downloads/category/29-re-master-plan</t>
  </si>
  <si>
    <t xml:space="preserve">The Renewable Electrification Unit under the Ministry of Energy tenders for its off-grid projects through an engineering, procurement, and construction (EPC) model
</t>
  </si>
  <si>
    <r>
      <t xml:space="preserve">https://www.usaid.gov/sites/default/files/documents/1860/PAOP-Ghana-MarketAssessment-Final_508.pdf
</t>
    </r>
    <r>
      <rPr>
        <u/>
        <sz val="10"/>
        <color rgb="FFFF0000"/>
        <rFont val="Arial"/>
        <family val="2"/>
      </rPr>
      <t/>
    </r>
  </si>
  <si>
    <t>The Ghana Standards Authority (GSA) has adopted standards for solar modules, batteries, inverters, solar lanterns, liquid biofuel and selected electrical appliances and is also in the process of completing the minimum performance requirements for biomass cookstoves.</t>
  </si>
  <si>
    <t>https://rise.esmap.org/data/files/library/ghana/Clean%20Cooking/Supporting%20Documentation/Ghana_Renewable-Energy-Masterplan-February-2019.pdf</t>
  </si>
  <si>
    <t>There exist innovative market-driven policy instruments, e.g. matching grants, subsidies, revenue generation models, etc. for Solar Home Systems</t>
  </si>
  <si>
    <t>No Import Duty on Solar PV</t>
  </si>
  <si>
    <t xml:space="preserve"> http://global-climatescope.org/policies/4303</t>
  </si>
  <si>
    <t>No VAT and Import Duty on Solar PV</t>
  </si>
  <si>
    <t>(1)  https://www.se4all-africa.org/fileadmin/uploads/se4all/Documents/Country_PANER/Guniea_Bissau_Plano_de_Ac%CC%A7a%CC%83o_Nacional_no_Sector_das_Energias_Renova%CC%81veis.pdf
(2) https://www.se4all-africa.org/fileadmin/uploads/se4all/Documents/Country_RAGAs/Guinea_Bissau_RAGA_FR_Released.pdf</t>
  </si>
  <si>
    <t>2 million new connections by 2022 through SHS and mini-grid</t>
  </si>
  <si>
    <t>https://www.usaid.gov/sites/default/files/documents/1860/PAOP-Kenya-MarketAssessment-Final_508.pdf</t>
  </si>
  <si>
    <t>Kenya National Electrification Strategy (2018) focuses on identifying off-grid solutions that can meet the energy needs of lower-income remote population centres and housing clusters at reasonable costs and within the government’s timeframe. The strategy recognizes the key role played by off-grid options, mini-grids and stand-alone solar systems that complement grid extension and densification.
Following the enactment of the Energy Act 2019, Rural Electrification Authority (REA) has now changed to Rural Electrification and Renewable Energy Corporation (REREC). REREC has an expanded mandate of spearheading Kenya’s green energy drive, in addition to implementing rural electrification projects.</t>
  </si>
  <si>
    <t>https://rise.esmap.org/data/files/library/kenya/Clean%20Cooking/Supporting%20Documentation/Kenya_ACCESS_2019.pdf;
http://www.rerec.co.ke/</t>
  </si>
  <si>
    <t>Mini-Grid Regulations as part of the Energy Law 2019 to be enacted</t>
  </si>
  <si>
    <t>(1) Tenders for off-grid solar systems and mini-grids are implemented by the national utility KPLC or County governments or projects supported by development partners.
(2) in early 2021: Kenya Power launched a tendering process to hybridise 23 older diesel mini-grids, mostly with solar.</t>
  </si>
  <si>
    <t>(1) https://www.greenbuildingafrica.co.za/mini-grid-solar-pv-tender-announced-in-kenya/
https://www.rerec.co.ke/index.php?option=com_content&amp;view=article&amp;id=8&amp;Itemid=150
https://energy.go.ke/?page_id=7185
(2) J. M. Takouleu, “Kenya: Kenya Power wants to hybridise 23 mini diesel grids with solar and wind power”, Afrik21, 8 February 2021, https://www.afrik21.africa/en/kenya-kenya-power-wants-tohybridise-23-mini-diesel-grids-with-solar-and-wind-power.</t>
  </si>
  <si>
    <t xml:space="preserve">Mandatory standards in place for pico-pv solar systems in line with IEC/Lighting Global quality standards
Kenya has a programme for Pre-Export Verification of Conformity which covers solar products. In 2019, an Enriched Certificate of Conformity was introduced. 
</t>
  </si>
  <si>
    <t>https://www.gogla.org/sites/default/files/resource_docs/kenya_country_brief.pdf
https://www.renewableenergy.go.ke/index.php/news/6
https://sun-connect-ea.org/import-documents/import-kenya/</t>
  </si>
  <si>
    <t xml:space="preserve">Results based financing is available under several projects funded by development partners and implemented by SNV, Hivos, GIZ, and others. </t>
  </si>
  <si>
    <t>https://kosap-fm.org/facilities</t>
  </si>
  <si>
    <t>2020: the supply or importation of specialised equipment for the development and generation of solar and wind energy, including deep cycle batteries which use or store solar power will be subject to VAT again from 1 July 2020.</t>
  </si>
  <si>
    <t>(1) GOGLA’s position on VAT for off-grid solar products in Kenya (esi-africa.com) https://www.esi-africa.com/industry-sectors/generation/solar/goglas-position-on-vat-for-off-grid-solar-products-in-kenya/
https://www.gogla.org/news/policy-alert-kenya-introduces-vat-on-off-grid-solar-products</t>
  </si>
  <si>
    <t>http://gestoenergy.com/wp-content/uploads/2018/04/LIBERIA-RURAL-ENERGY-STRATEGY-AND-MASTER-PLAN.pdf</t>
  </si>
  <si>
    <t>https://rise.esmap.org/data/files/library/liberia/Energy%20Efficiency/Supporting%20Documentation/Liberia_National%20Renewable%20Energy%20Action%20Plans%20(NREAPs).pdf</t>
  </si>
  <si>
    <t xml:space="preserve">Innovative financing schemes planned for SHS such as Loan guarantees, grants, technical assistance and Increased Capacity </t>
  </si>
  <si>
    <t xml:space="preserve">No Importy duty and reduced VAT on solar PV
</t>
  </si>
  <si>
    <t>As per the New Energy Policy he provision of access to modern energy for 70% of households (equivalent of 7,900 GWh) via 70% grid extension, 20% mini off-grid, 5% SHS (Solar Home System) and 5% solar lamps; 85% of the country’s energy mix to come from renewables by 2030 (75% hydro, 5% wind, 5% solar), and; the implementation of energy efficiency measures by 60% for businesses and industries.</t>
  </si>
  <si>
    <t>https://www.get-invest.eu/market-information/madagascar/governmental-framework/</t>
  </si>
  <si>
    <t>https://www.lightingafrica.org/wp-content/uploads/2020/01/Madagascar-Off-Grid-Market-Assessment-Report.pdf</t>
  </si>
  <si>
    <t>The arrival of the grid does not resonate as a likely scenario among local stakeholders. The state utility JIRAMA is channelling efforts into intensifying its client base in existing grid lines and seems interested in privatising some of its existing stations, especially the most decentralised ones. That said, it has recently embarked on the PRIRTEM (Projet
de Renforcement et d’Interconnexions des Réseaux de Transport d’Energie Electriques à Madagascar) with AFDB financing, which will see reinforcement, and eventually interconnection of the three main grids. Despite a current lack of unifying plans between the grid-extension and the rural electrification plans, separate plans are being developed and presented to the MEEH and ORE. Theoretically, these organisations will ensure that no conflicts exist between the plans, although the chances of conflicts arising seem slim.</t>
  </si>
  <si>
    <t>https://greenminigrid.afdb.org/sites/default/files/gmg_madagascar-2.pdf</t>
  </si>
  <si>
    <t xml:space="preserve">(1) https://www.get-invest.eu/market-information/madagascar/governmental-framework/
(2) http://global-climatescope.org/policies/5751
3.) https://www.get-invest.eu/market-information/madagascar/governmental-framework/
</t>
  </si>
  <si>
    <t xml:space="preserve">The Agency for Rural Electrification Development (ADER) has a call for tenders section on their website, which includes tenders for PV installations
</t>
  </si>
  <si>
    <t>Voluntary Standards introduced in 2018</t>
  </si>
  <si>
    <t>https://www.gogla.org/sites/default/files/resource_docs/madagascar_country_brief.pdf</t>
  </si>
  <si>
    <t>CAPEX subsidies provided for mini-grid projects</t>
  </si>
  <si>
    <t>https://www.seforall.org/sites/default/files/2019-12/Taking-Pulse-Madagascar_0.pdf</t>
  </si>
  <si>
    <t>Sales tax and Import Duty waiver on solar products</t>
  </si>
  <si>
    <t>(1)https://www.meramalawi.mw/index.php/resource-center/other-regulatory-tools/send/20-other-regulatory-tools/61-malawi-renewable-energy-strategy
(2)https://www4.unfccc.int/sites/ndcstaging/PublishedDocuments/Malawi%20First/MALAWI%20INDC%20SUBMITTED%20TO%20UNFCCC%20REV.pdf</t>
  </si>
  <si>
    <t>A new National Energy Policy (NEP) (2018) and Renewable Energy Strategy were launched in 2018 in parallel with Malawi’s “Sustainable Energy for All” Action Agenda. These jointly outline strategies for increased deployment of renewable energy generation and the use of decentralised energy systems to support increased electricity access for underserved rural populations. Policy targets include access to electricity for every citizen in the country by the year 2030, and ensuring 100% of schools and health centres have access to modern, sustainable energy solutions by 2025. Given that 54% of Malawians live more than 5 km away from the national grid in peri-urban and rural areas, providing energy access for the 9 million people living there will most likely be achieved via more affordable and expeditious off-grid electrification.</t>
  </si>
  <si>
    <t>https://sustainability.hapres.com/htmls/JSR_1167_Detail.html</t>
  </si>
  <si>
    <t xml:space="preserve"> The Malawi Minigrids framework (2018) includes a strategy on sustainability of microgrid operations if and when the national grid extends to the mini-grid supply areas.</t>
  </si>
  <si>
    <t>The energy Regulatory Authority (MERA) is mandated to regulate the energy sector and license energy undertakings in Malawi, and accordingly released the Malawi Minigrids framework in 2018. The framework aims to provide guidelines for the development and operation of microgrids in Malawi including: Solicitation process for microgrid development; Requirements for approval of microgrids project; Terms and conditions for registering or licensing; and Governance structures to ensure transparency and accountability in the operation of the microgrids. The frameworks also provides guidance on tariff methodologies and structures for microgrids to ensure sustainability of operations</t>
  </si>
  <si>
    <t>The energy Regulatory Authority (MERA) is mandated to regulate the energy sector and license energy undertakings in Malawi, and accordingly released the Malawi Minigrids framework in 2018. The framework provides guidance on quality of supply and services standards for development and operation of the microgrids</t>
  </si>
  <si>
    <t>Government financial support for minigrid initiatives is limited, as the majority of its funding is dedicated to expanding rural electrification through the Malawi Rural Electrification Programme MAREP which primarily supports national grid extension; enabling the electrification of trading centres at a cost of c. 90 m MWK per trading centre. the Malawi Rural Electrification Programme (MAREP) has a facility for microgrid subsidy to reduce electricity tariff to customers</t>
  </si>
  <si>
    <t>No Import duty and reduced VAT on Solar PV</t>
  </si>
  <si>
    <t>https://www.se4all-africa.org/fileadmin/uploads/se4all/Documents/Country_PANER/Mali_Plan_d_Actions_National_pour_les_Energies_Renouvelables_.pdf</t>
  </si>
  <si>
    <t>The Malian National Renewable Energy Action Plan (NREAP) has set ambitious objectives for grid- and offgrid systems. For off-grid renewables, installed capacity should increase from 20 MW in 2010 to over 600 MW by 2030, a thirtyfold increase over the period. Ambitious targets have also been set for ethanol and biodiesel.</t>
  </si>
  <si>
    <t>https://www.irena.org/-/media/Files/IRENA/Agency/Publication/2019/Sep/IRENA_RRA_Mali_2019_En.pdf</t>
  </si>
  <si>
    <t>Irrespective of the arrival of the grid, developers have no guarantee of project continuation as they are forced to accept break clauses written into their concession contracts.</t>
  </si>
  <si>
    <t>https://greenminigrid.afdb.org/sites/default/files/gmg_mali_final.pdf</t>
  </si>
  <si>
    <t xml:space="preserve">Estimates: an annual mini-grid market size of ~$211.5 million in Mali, based on an average mini-grid tariff of $0.44/ kWh, and average household demand per day of 2.2kWh. This implies per capita annual electricity expenditure of $54.4 within the population best served by mini-grids. Considering the average mini-grid tariff of $0.44 is slightly above the cost-reflective tariff of $0.4/kWh across SSA, in theory, project costs would not need to be covered by subsidies, and the market should already be to developers. Electrification projects are licenced as a function of size, falling under declaration, authorisation and concession regimes as a function of the size of the project, yet in practice, the thresholds are not always being respected. This is because experts believe the current permitting limits are too small. Under 50kW the site is regulated under the declaration regime, from 50kW to 250kW under the authorisation regime, and from 250kW and above under the full concession regime. In practice, declaration and authorisation licences are being assigned to way larger projects. </t>
  </si>
  <si>
    <t xml:space="preserve">(1) Investment subsidies of up to 80% of total capital expenditures may be granted through the rural electrification fund (REF) for off-grid project developers. The fund is managed by the rural electrification agency, AMADER, which is responsible for awarding both grants and authorizations to mini-grid operators.
 (2) There are specific small-scale financial incentives for decentralized and off-grid installations (such as PVS or pico-hydro) including mainly AMADER subsidies for operators as part of the rural electrification fund (FER). 
</t>
  </si>
  <si>
    <t>(1) http://global-climatescope.org/policies/5659
(2)https://www.se4all-africa.org/fileadmin/uploads/se4all/Documents/Country_PANER/Mali_Plan_d_Actions_National_pour_les_Energies_Renouvelables_.pdf</t>
  </si>
  <si>
    <t xml:space="preserve">NDC mentions a 2030 goal for solar powered isolated water pumping systems.
</t>
  </si>
  <si>
    <t>https://www4.unfccc.int/sites/ndcstaging/PublishedDocuments/Mauretania%20First/INDC%20MAURITANIA.pdf
https://www.rcreee.org/sites/default/files/irena_pan-arab_strategy_june_2014.pdf</t>
  </si>
  <si>
    <t>There is a limited set of energy policy and strategy documents in Mauritania. The ones that are currently active include the Electricity Code 2001 which aimed to liberalise the electricity sector by unbundling the former SONELEC to create the SOMELEC, as well as enacting a regulatory body. The Production and Transmission 2011 Master Plan, which mostly focuses on interconnecting and expanding the current network. It identifies opportunities for increasing local production and which transmission and distribution lines to reinforce. The 2011 master plan is the only technical document setting priorities for the power sector based on four main focus areas (including the installation of off-grid solutions in remote areas)</t>
  </si>
  <si>
    <t>https://greenminigrid.afdb.org/sites/default/files/mauritania_gmg_final.pdf</t>
  </si>
  <si>
    <t>Should a concession run mini-grid become interconnected to the main grid, it is likely that SOMELEC will take over the operation of the system and provide compensation of at least 20% of revenue for the remaining years of the concession agreement. Currently, there are no clear rules regarding operation modalities for mini-grids that become
interconnected to the main grid</t>
  </si>
  <si>
    <t xml:space="preserve">All mini-grid operators must have production and distribution licences, which are issued by ARM. The 22 mini-grids not operated by SOMELEC are operated by six délégataires and regulated by ARM. Production licences are subject to a minimum threshold, presently 23KW. Distribution licences have no threshold. Production and distribution licences for mini-grids are linked to the management contract term, initially seven years, and now five years. Currently all operators need a licence to sell electricity in Mauritania, which means individual auto producers cannot reinject surpluses from their home systems into the grid. Mini-grid tariffs for concessionaires operating outside SOMELEC’s perimeter are regulated, and set by ARM, in agreement with the ministry. At present, these are effectively 40% higher than the utility’s tariffs. Tariffs are set by the Ministry of Energy and the ARM regulatory body and are standardised across all concessions. Presently, tariffs are set at US$0.14/kWh for domestic consumption below 25kWh per month compared to SOMELEC’s domestic tariff of US$0.08/kWh per month for all domestic consumption in rural or urban areas. It should be noted that current rates have not been reviewed since 2007. In addition to the variable rate per kWh consumed, tariffs also have a fixed monthly fee. </t>
  </si>
  <si>
    <t xml:space="preserve">Mauritania today does not have standards or codes for off-grid systems. However, all mini-grids developed through the APAUS and ADER were required to be compliant with EU quality standards. </t>
  </si>
  <si>
    <t>FAUS is the only current subsidy meant to support with mini-grids OPEX (capex being historically largely covered by donors). The FAUS is credited by a 3% tax on revenues from the telecommunications industry, in turn 1.5% is returned to the telecoms industry, and the remainder is for rural water and energy provision. Approximately 1% goes to rural electrification in the form of subsidy for concessionaire run mini-grids. There remains considerable uncertainty about potential financial mechanisms for future mini-grid installations.</t>
  </si>
  <si>
    <t xml:space="preserve">Clarification on tax and import duty exemptions for renewable products must be provided. During in-country interviews mini-grid developers reported importing their solar products with tax and import duty exemptions. Yet no official documentation has been able to confirm this incentive. </t>
  </si>
  <si>
    <t>(1) https://europa.eu/capacity4dev/file/30322/download?token=MhUes7yt
(2) https://gggi.org/site/assets/uploads/2019/02/20190218_-Country-Brief_Mozambique.pdf</t>
  </si>
  <si>
    <t>http://documents.worldbank.org/curated/en/594061554084119829/pdf/Mozambique-Energy-for-All-ProEnergia-Project.pdf</t>
  </si>
  <si>
    <t>The few mini-grids that have operated sustainably have negotiated exemptions from MIREME and charge monthly subscriptions for services rather than consumption-based
billing. However, once the main grid arrives at an area served by a mini-grid, the operators are obliged to revert to a uniform tariff which undermines the business model</t>
  </si>
  <si>
    <t>https://gggi.org/site/assets/uploads/2019/02/20190218_-Country-Brief_Mozambique.pdf</t>
  </si>
  <si>
    <t>FUNAE projects are essentially subsidized through grants from donor agencies and with some contributions from the government. Apart from this, currently there is no subsidy or incentive program to attract private sector participation in the off-grid (solar) power sector</t>
  </si>
  <si>
    <t>Reduced VAT and Import Duty on Solar PV</t>
  </si>
  <si>
    <t>https://www.rvo.nl/sites/default/files/2019/01/Final-Energy-report-Mozambique.pdf</t>
  </si>
  <si>
    <t>http://www.mme.gov.na/files/publications/03f_National%20Renewable%20Energy%20Policy%20-%20July%202017.pdf</t>
  </si>
  <si>
    <t xml:space="preserve">National Renewable Energy Policy 2017 provides the reguatory framework for the renewable energy sector, which is managed by the Ministry of Mines and Energy. The policy aims to ensure a regulatory regime for large-and small-scale Renewable Energy generation projects for off-grid and on-grid systems in urban and rural areas as technology and market develops
</t>
  </si>
  <si>
    <t xml:space="preserve">(1) https://www.iea.org/policies/5894-solar-revolving-fund-srf?q=namibia
(2)https://www.iea.org/policies/5896-national-energy-fund-nef?q=namibia
</t>
  </si>
  <si>
    <t>The targets for the rural population served by off-grid renewable energy systems is to reach 15% in 2020 then 30% in 2030.</t>
  </si>
  <si>
    <t>https://www.se4all-africa.org/fileadmin/uploads/se4all/Documents/Country_PANER/Niger_Plan_d_Actions_National_des_Energies_Renouvelables.pdf</t>
  </si>
  <si>
    <t>https://www4.unfccc.int/sites/ndcstaging/PublishedDocuments/Niger%20First/Niger-INDC-final_Eng.pdf</t>
  </si>
  <si>
    <t xml:space="preserve">The Niger State Rural Renewable Energy Electrification Plan aims for 100% electrification through a mixture of national gird extention and densification, mini-grids, and stand alone systems </t>
  </si>
  <si>
    <t>https://www.esmap.org/sites/default/files/Presentations/ENGAGING%20THE%20STATE_WORLD%20BANK%20MINIGRID%20ACTION%20LEARNING%20%20EVENT_PPT.pdf</t>
  </si>
  <si>
    <t>Quality standards have not been specifically defined for mini-grids in Niger. However, GON has established that mini-grid operators are expected to comply with international
standards for system design, operation standards, safety, allowable voltage, and frequency variations.</t>
  </si>
  <si>
    <t>https://www.usaid.gov/sites/default/files/documents/1860/PAOP-Niger-MarketAssessment-Final_508.pdf</t>
  </si>
  <si>
    <t xml:space="preserve">The targets of the Nigeria Vision 30:30:30 policy approved in July 2016 are set as the average annual delivered capacity (MWh/h=MW) and include: 
Mini-grids: 180MW (by 2020), 5,414MW (by 2030)
Solar PV (home + streets): 360MW (by 2020), 2,786MW (by 2030)
All Energy (incl. off-grid): 17,527MW (by 2020), 45,100MW (by 2030)
</t>
  </si>
  <si>
    <t xml:space="preserve">1.) https://rea.gov.ng/download/rural-electrification-strategy-implementation-plan-resip/
2.) http://global-climatescope.org/policies/4093
</t>
  </si>
  <si>
    <t>An off-grid solar PV target of 13 GW by 2030</t>
  </si>
  <si>
    <t>https://www4.unfccc.int/sites/ndcstaging/PublishedDocuments/Nigeria%20First/Approved%20Nigeria%27s%20INDC_271115.pdf</t>
  </si>
  <si>
    <t xml:space="preserve">https://rea.gov.ng/download/rural-electrification-strategy-implementation-plan-resip/ </t>
  </si>
  <si>
    <t>https://www.irena.org/-/media/Files/IRENA/Agency/Publication/2018/Oct/IRENA_mini-grid_policies_2018.pdf</t>
  </si>
  <si>
    <t>https://www.afrik21.africa/en/nigeria-government-calls-for-tenders-on-several-solar-mini-grids-projects/</t>
  </si>
  <si>
    <t>Only products certified by Lighting Global will be eligible under the World Bank project. Larger solar systems and their providers will be subject to additional technical pre-qualification, which will be assessed by a technical consultant funded under the project. Additional pre-qualification criteria will include: business integrity, competence in financial administration, legal compliance, technical delivery, warranty and its delivery</t>
  </si>
  <si>
    <t>http://documents1.worldbank.org/curated/en/367411530329645409/pdf/Nigeria-Electrification-PAD2524-06052018.pdf;
https://rise.esmap.org/data/files/library/nigeria/Energy%20Access/Supporting%20Documentation/Nigeria%20-%20Lighting%20Africa(1).pdf</t>
  </si>
  <si>
    <t>(1) https://www.afrik21.africa/en/nigeria-nrea-will-subsidise-7-suppliers-of-solar-off-grid-for-5-years/
(2) https://rea.gov.ng/mini-grid-tender/
(3) https://minigrids.org/wp-content/uploads/2020/06/Mini-grids_Market_Report-20.pdf
(4) REA, “Solar Power Naija – enabling 5 million new connections”, https://rea.gov.ng/solar-power-naija, viewed 28 February 2021.</t>
  </si>
  <si>
    <t>Solar Import Duty and Tariffs. To Exempt or Not? | Heinrich Böll Stiftung | Abuja office - Nigeria (boell.org)</t>
  </si>
  <si>
    <t>https://www.mininfra.gov.rw/fileadmin/user_upload/infos/Final_ESSP.pdf</t>
  </si>
  <si>
    <t xml:space="preserve">68 MWp of solar mini-grids to be installed in off-grid rural areas by 2030, as reflected in the Rural Electrification Strategy. Displacement of traditional biomass fuels, diesel and kerosene for domestic energy use. Penetration of off-grid solar and rooftop solar PV panels consistent with the ESSP targets of around 1,500,000 households to be electrified through, equivalent to 250,000 connections per year. Displacement of grid power and diesel consumption and associated GHG emissions. </t>
  </si>
  <si>
    <t>https://sun-connect-news.org/fileadmin/DATEIEN/Dateien/New/PAOP-Rwanda-MarketAssessment-Final_508.pdf</t>
  </si>
  <si>
    <t>http://global-climatescope.org/policies/5060</t>
  </si>
  <si>
    <t>Tender procedures for mini-grid development</t>
  </si>
  <si>
    <t>https://www.epdrwanda.com/edcl-tender-request-for-expression-of-interest-for-pre-qualification-of-minigrid-project-developers/</t>
  </si>
  <si>
    <t>Mandatory standards in place for pico-pv solar systems in line with IEC/Lighting Global quality standards
Guidelines on Minimum Standard Requirements for Solar Home Systems</t>
  </si>
  <si>
    <t>https://www.gogla.org/sites/default/files/resource_docs/rwanda_country_brief.pdf</t>
  </si>
  <si>
    <t>The Development Bank of Rwanda (BRD) has launched a series of new facilities aimed at connecting 360,000 rural households with solar energy.One consists of a subsidy of $15 million through domestic solar companies while the other is a $20 million guarantee framework covering lending institutions. The subsidy facility will be offered to eligible households living in off-grid areas. Beneficiaries from Ubudehe 1 category will be subsidised by 90 per cent, Ubudehe 2 by 70 per cent and Ubudehe 3 by 45 per cent. The new products are part of Renewable Energy Fund (REF), a joint project of the World Bank and the Rwandan government aimed at supplying 445,000 off-grid systems and benefit an estimated 1.8 million Rwandans.</t>
  </si>
  <si>
    <t>BRD unveils $35 million solar project for rural households | The New Times | Rwanda</t>
  </si>
  <si>
    <t>Import duty and VaT exemptions on Solar PV</t>
  </si>
  <si>
    <t xml:space="preserve">NDC aims to have 1MW renewable energy from an Isolated Mini Power plant and 12 MW from photovoltaic solar panels by 2030
</t>
  </si>
  <si>
    <t>https://www4.unfccc.int/sites/ndcstaging/PublishedDocuments/Sao%20Tome%20and%20Principe%20First/STP_INDC%20_Ingles_30.09.pdf</t>
  </si>
  <si>
    <t>http://www.se4all.ecreee.org/content/senegal</t>
  </si>
  <si>
    <t>Targets:
1) The installation of 6.18MWp as part of the promotion of solar electrification, at level of isolated systems outside the Interconnected Grid.
2) Rural electrification by solar energy in 2025 of 2292 localities by mini grids and 4356 Solar Home System (SHS) localities</t>
  </si>
  <si>
    <t>The Additional Plan for Universal Access action is structured along 6 key Axis: 1. Decentralized Grids - where 100% solar and hybrid mini-grids are given priority together with the rehabilitation of existing ones.</t>
  </si>
  <si>
    <t>https://gestoenergy.com/wp-content/uploads/2019/04/Gesto_Senegal_EN.pdf</t>
  </si>
  <si>
    <t>Stand-alone systems and Mini-grid development in Senegal is defined by the ERIL framework</t>
  </si>
  <si>
    <t>https://www.usaid.gov/sites/default/files/documents/1860/PAOP-Senegal-MarketAssessment-Final_508.pdf</t>
  </si>
  <si>
    <t>(1) Senegal, January 2020 – ASER invited bids to build minigrids for 133 villages.
(2) Early 2021: Senegal’s Rural Electrification Agency launched a tender for the electrification of 117 villages through solar mini-grids.</t>
  </si>
  <si>
    <t>(1) Mini-Grids Partnership, State of the Global Mini-Grids Market 2020 (London: BloombergNEF and SEforALL, 2020), https://minigrids.org/market-report-2020.
(2) “Senegal’s ASER launches a call for tenders for 133 solar mini-grids in rural areas”, Energy Mix Report, 11 January 2021, https://www.energymixreport.com/senegals-aser-launches-a-call-fortenders-for-133-solar-mini-grids-in-rural-areas.</t>
  </si>
  <si>
    <t>http://documents.worldbank.org/curated/en/710071498161444599/pdf/116653-WP-PUBLIC-P150241-36p-Detailed-Case-Study-Senegal.pdf</t>
  </si>
  <si>
    <t>all RE components are exempted from VAT</t>
  </si>
  <si>
    <t>SENEGAL: Government exempts renewable energy equipment from VAT | Afrik 21 - https://www.afrik21.africa/en/senegal-government-exempts-renewable-energy-equipment-from-vat/</t>
  </si>
  <si>
    <t>In the Electricity Sector Reform Roadmap (2017-2030), a section on "Rural Electrification and off-grid" is included and highlights the priorities for off grid electrification and its implications for enegy access im the country</t>
  </si>
  <si>
    <t>https://rise.esmap.org/data/files/library/sierra-leone/Energy%20Access/EA%2014.1B.pdf</t>
  </si>
  <si>
    <r>
      <t xml:space="preserve">http://iati.dfid.gov.uk/iati_documents/51719400.odt
</t>
    </r>
    <r>
      <rPr>
        <u/>
        <sz val="10"/>
        <color rgb="FF0070C0"/>
        <rFont val="Arial"/>
        <family val="2"/>
      </rPr>
      <t>https://www.irena.org/-/media/Files/IRENA/Agency/Publication/2018/Oct/IRENA_mini-grid_policies_2018.pdf</t>
    </r>
  </si>
  <si>
    <t>Although the 2018 mini-grid licence regulations mention a mini-grid code for Sierra Leone, it has not been published by the commission yet. Until such a time, full mini-grid licence holders are required to build their generation and distribution assets according to the relevant IEC standards and/or British standards valid at the time of the construct</t>
  </si>
  <si>
    <t>https://greenminigrid.afdb.org/sites/default/files/sierra_leone_gmg_final_report.pdf</t>
  </si>
  <si>
    <t xml:space="preserve">Sierra Leone  developed minigrid programmes and regulations with the help of foreign donors. In 2017, the UK’s DFID provided the Government of Sierra Leone with a USD 44 million grant to install 50 solar mini-grids to electrify community health centres and build distribution networks for an additional 40 villages through the Rural Renewable Electrification Project (RREP) </t>
  </si>
  <si>
    <t>https://minigrids.org/wp-content/uploads/2020/06/Mini-grids_Market_Report-20.pdf</t>
  </si>
  <si>
    <t xml:space="preserve">Exemption from VAT and import duties for solar and energy efficiency products.
</t>
  </si>
  <si>
    <t>http://global-climatescope.org/policies/5313</t>
  </si>
  <si>
    <t>https://www4.unfccc.int/sites/ndcstaging/PublishedDocuments/Somalia%20First/Somalia%27s%20INDCs.pdf</t>
  </si>
  <si>
    <t xml:space="preserve">A criteria for the selection of SHS companies to participate in the Somali Electricity  Access Project  will be developed and Lighting Africa/Global compliance clauses will be included in funding agreements with the private sector. The criteria and compliance to Lighting Africa/Global quality assurance frameworks will form the E&amp;S requirements to be established by the catalytic grant manager under component 1 of the project. </t>
  </si>
  <si>
    <t>https://rise.esmap.org/data/files/library/somalia/Energy%20Access/Supporting%20Documentation/Somalia_ESMF_SEAP_Government-of-Somaliland.pdf</t>
  </si>
  <si>
    <t>Somali Electricity Access Project will focus on improving energy access via standalone solar solutions for both households and small enterprises given the country and sector context, as well as the modest financing envelope. This will take the form primarily of providing a package of incentives to support local entrepreneurs to develop new ventures or scale up existing activities</t>
  </si>
  <si>
    <t>https://rise.esmap.org/data/files/library/somalia/Energy%20Access/Supporting%20Documentation/Somalia_World%20Bank%20-%20Somali%20Electricity%20Access%20Project%20(Combined%20Project%20Information%20Document).pdf</t>
  </si>
  <si>
    <t xml:space="preserve">From 2000 the state funded the capital cost and the fiscus pays an annual subsidy of US$ 400 million for grid and off-grid electrification.
The Department of Energy track the Number of households linked to grid or micro scheme (electricity) and number connected with off-grid technology as indicators of energy access
</t>
  </si>
  <si>
    <t>https://rise.esmap.org/data/files/library/south-africa/Documents/Energy%20Access/South%20Africa_SA%20electrification%20programme%20website.pdf;
https://rise.esmap.org/data/files/library/south-africa/Documents/Energy%20Access/South%20Africa_DoE%20annual%20report%202018-2019.pdf</t>
  </si>
  <si>
    <t>One of the criteria for allocation of nongrid service provision is that off-grid systems should not be installed within 2 kilometres from a gridline and in areas where in the next 3 years electricity will not be rolled ou</t>
  </si>
  <si>
    <t>https://rise.esmap.org/data/files/library/south-africa/Documents/Energy%20Access/South%20Africa_Off-grid%20SHS%20website.pdf</t>
  </si>
  <si>
    <t xml:space="preserve">The average level ofall the tariffs must be set to recover the approved revenue requirement.
• The tariff structures must be set to recover costs as follows:
• The energy costs for a particular customer category.
• The network usage cost for a particular t consumer category and
• Service costs associated therewith. 
Utilities should start charging costreflective tariffs for domestic customers, but also cater for cross-subsidisation of some customers.  The cost should reflect tariffs within pre-determined, homogeneous, customer categories. </t>
  </si>
  <si>
    <t>https://rise.esmap.org/data/files/library/south-africa/Documents/Energy%20Access/South%20Africa_Electricity%20pricing%20policy.pdf</t>
  </si>
  <si>
    <t>In the case of solar home systems, a number of recommended system sizes are provided. Guidelines on the sizing approach and methods to be used are also provided</t>
  </si>
  <si>
    <t>https://rise.esmap.org/data/files/library/south-africa/Documents/Energy%20Access/South%20Africa_SANS%20PV%20standards%202016.pdf</t>
  </si>
  <si>
    <t>The government provides subsidy support for theOff-grid Solar Home System Programme by providing both a capital cost subsidy for the price of the unit and operational cost subsidies for on-going maintenance. The capital subsidy provided by government is 80% of the cost of the system, with the rest being financed by the concessionaire</t>
  </si>
  <si>
    <t>Section 12B of the amended Income Tax Act provides for a capital allowance for movable assets used in the production of renewable energy. More specifically, it allows for a deduction equal to 100 per cent in respect of any plant or machinery brought into use in a year of assessment for the first time and used in a process of manufacture or any other process of a similar nature</t>
  </si>
  <si>
    <t>https://www.afdb.org/fileadmin/uploads/afdb/Documents/Generic-Documents/South%20Sudan%20Infrastructure%20Action%20Plan%20-%20%20A%20Program%20for%20Sustained%20Strong%20Economic%20Growth%20-%20Chapter%208%20-%20Provision%20of%20Electricity%20and%20Rural%20Energy.pdf</t>
  </si>
  <si>
    <t>https://www4.unfccc.int/sites/ndcstaging/PublishedDocuments/Sudan%20First/28Oct15-Sudan%20INDC.pdf</t>
  </si>
  <si>
    <t xml:space="preserve">The GoS's Jong-term system plan aims to connect 80% of households by 2031 through grid connections but 20% will still remain without electricity access. Hence GoS is exploring the potential of off-grid electrification solutions. GoS aims to further engage private sector into the off-grid market and requested support to build capacity in quality assurance, policy development and awareness campaign. </t>
  </si>
  <si>
    <t>https://rise.esmap.org/data/files/library/sudan/SUDAN%20Supporting%20Documents/EA/Kenta%20Usui/Sudan%20Final%20AM.PDF</t>
  </si>
  <si>
    <t>SEDC (distribution) iloted 100 solar home systems (SHS) for which users pay monthly charges over 5 years. In addition, there is an ongoing GEF-funded project to install 1500 solar water pumps over 5 years for irrigation use.</t>
  </si>
  <si>
    <t xml:space="preserve">National Electrification Program Prospectus (2013 – 2022) - electrification by connection to the main grid and by off-grid technologies where isolated mini-grids are supplied by renewable energy sources or hybrid systems. </t>
  </si>
  <si>
    <t>https://www.ied-sa.fr/en/documents-and-links/publications/send/3-reports/33-national-electrification-program-prospectus.html</t>
  </si>
  <si>
    <t xml:space="preserve">https://www.usaid.gov/sites/default/files/documents/1860/PAOP-Tanzania-MarketAssessment-Final_508.pdf
https://www.tbs.go.tz/standards/index.php/search/results/8d2a30c891b0130bd92032b3befcda44/
https://www.tbs.go.tz/standards/index.php/search/results/1d1026e0e1d7f6015bac03c2f6112195/
https://sun-connect-ea.org/import-documents/import-tanzania/
</t>
  </si>
  <si>
    <t xml:space="preserve">Results-Based Financing (RBF) for pico-solar PV lighting application provided by Netherlands Development Organisation (SNV)
The Rural Energy Agency (REA) manages the Rural Energy Fund, which provides grants to mini-grids and solar home systems as well as extensions of distribution lines. 
</t>
  </si>
  <si>
    <t>https://rise.esmap.org/data/files/library/south-africa/Documents/Energy%20Access/South%20Africa_Off-grid%20finance.pdf;
https://www.irena.org/-/media/Files/IRENA/Agency/Publication/2018/Oct/IRENA_mini-grid_policies_2018.pdf</t>
  </si>
  <si>
    <t>https://www.lightingglobal.org/wp-content/uploads/2018/12/Togo-Off-Grid-Solar-Market-Assessment.pdf</t>
  </si>
  <si>
    <t>According to Togo's electrification strategy, Togo aims to achieve universal electricity access by 2030 using a combination of grid extension and off-grid technologies (mini-grids and solar kits)</t>
  </si>
  <si>
    <t>https://www.lightingglobal.org/wp-content/uploads/2018/12/Togo-Electrification-Strategy-Short-EN-Final.pdf</t>
  </si>
  <si>
    <t>(1) https://www.afrik21.africa/en/togo-at2er-invites-tenders-for-the-construction-of-two-solar-power-plants/
https://www.africa-energy.com/article/togo-bids-sought-solar-mini-grids
https://at2er.tg/mini-reseaux-solaires-au-togo-lat2er-lance-la-prequalification/
https://at2er.tg/category/actu/
(2) I. Magoum, “Togo: 129 localities soon to be electrified via mini-grids”, Afrik21, 5 February 2021, https://www.afrik21.africa/en/togo-129-localities-soon-to-be-electrified-via-mini-grids;</t>
  </si>
  <si>
    <t>Adoption of IEC standards for solar products, including IEC TS 62257-9-5, which is the Technical Specification used by Lighting Global</t>
  </si>
  <si>
    <t>(1) https://minigrids.org/wp-content/uploads/2020/06/Mini-grids_Market_Report-20.pdf
(2) https://www.africanreview.com/energy-a-power/power-generation/togo-government-partners-bboxx-edf-and-sunculture-to-accelerate-access-to-sustainable-solar-powered-farming</t>
  </si>
  <si>
    <t>http://www.rea.or.ug/resources/strategy%20and%20plan%202013-2022.pdf</t>
  </si>
  <si>
    <t>https://www4.unfccc.int/sites/ndcstaging/PublishedDocuments/Uganda%20First/INDC%20Uganda%20final%20%2014%20October%20%202015.pdf</t>
  </si>
  <si>
    <t>http://www.rea.or.ug/resources/strategy%20and%20plan%202013-2022.pdf
https://atainsights.com/wp-content/uploads/2019/06/13.-Henry-Semagnanda-REA-Uganda.pdf</t>
  </si>
  <si>
    <t>https://atainsights.com/wp-content/uploads/2019/06/13.-Henry-Semagnanda-REA-Uganda.pdf</t>
  </si>
  <si>
    <t>Uganda has introduced a Pre-Export Verification of Conformity programme for all solar equipment. In 2019, Uganda introduced a procedure for certifying consolidated cargo shipments</t>
  </si>
  <si>
    <t>https://www.unbs.go.ug/content.php?src=pvoc-key-documents&amp;content
https://unbs.go.ug/attachments/menus/16/PROCEDURE%20FOR%20CERTIFYING%20GROUPAGE%20CONSOLIDATED%20CARGO%20MARCH%202019.pdf</t>
  </si>
  <si>
    <t>REA subsidizes isolated grid and household connections</t>
  </si>
  <si>
    <t>Two options of rural electrification, i.e. national grid extension and off-grid electrification, are detailed in the national electrification plan</t>
  </si>
  <si>
    <t>https://rise.esmap.org/data/files/library/zambia/Documents/Energy%20Access/Zambia_Rural%20electrification%20master%20plan.pdf</t>
  </si>
  <si>
    <t>The Distribution Code is designed to provide clear procedures for both planning and operational purposes to ensure efficient development, operation and maintenance of a co-ordinated and economical distribution system and also to promote grid integration of renewable energy technologies. The Distribution Code seeks to avoid undue discrimination between Distribution Network Service Providers (DNSPs) and other categories of participants.</t>
  </si>
  <si>
    <t>http://erb.org.zm/downloads/gridcode/ZambiaDistributionGridCode.pdf</t>
  </si>
  <si>
    <t>There are clear licensing procedures for minigrid operators and consumers, and minigrid operators are legally allowed to charge a cost-reflective tariff</t>
  </si>
  <si>
    <t>https://rise.esmap.org/data/files/library/zambia/Documents/Energy%20Access/Zambia_License%20for%20minigrids.pdf;
https://rise.esmap.org/data/files/library/zambia/Documents/Energy%20Efficiency/Zambia_Tariffs%20minigrids.pdf</t>
  </si>
  <si>
    <t>UNCDF debt funding will up to USD 150,000;  applications from entities registered in Zambia that are involved in the clean off-grid energy sector, and in need of debt funding necessary to finance their working capital or expansion goals</t>
  </si>
  <si>
    <t>RFA: Debt Funding to strengthen the clean off-grid energy sector in Zambia - UN Capital Development Fund (UNCDF)</t>
  </si>
  <si>
    <t>The Zambia Bureau of Standards (ZABS) is the national standards body for Zambia, responsible for standards formulation, quality control, quality assurance, import and export quality inspections, certification, and removal of technical barriers to trade. As of 2017, importers of solar equipment must present ZABS with a certification of product quality.</t>
  </si>
  <si>
    <t>https://www.get-invest.eu/market-information/zambia/governmental-framework/</t>
  </si>
  <si>
    <t xml:space="preserve">Investors that invest more than $500,000 in a multi-facility economic zone, an industrial park or a priority sector (the latter including energy), or invest in a rural enterprise as defined under the ZDA Act can receive favourable tax and import duty incentives. Developers may be entitled to zero percent tax rate on dividends for five years from the first declaration of dividends; zero percent tax on profits for five years from the first year of operation; zero percent import duty on capital goods, machinery, and specialized motor vehicles for five years.
</t>
  </si>
  <si>
    <t>https://rise.esmap.org/data/files/library/zambia/Documents/Energy%20Access/Zambia_Stand-alone%20solar%20businesses.pdf</t>
  </si>
  <si>
    <t xml:space="preserve">Since 2008, certain aspects of solar products have been duty and VAT exempt. Per the Customs and Excise (Suspension) (Electrical Machinery and Equipment) Regulations of 2008, specifically Statutory Instrument No. 32 of 2008 mandated by the Ministry of Finance and National Planning, the effective rate of duty is free for energy efficient
lighting lamps, discharge lamps, other than ultra violet lamps (Heading Ex 85.39), solar batteries (Heading Ex 85.07) and inverters for solar power (Heading Ex 85.04). </t>
  </si>
  <si>
    <t>NDC mentions Solar powered off-grids  as a key mitigation option</t>
  </si>
  <si>
    <t>https://www4.unfccc.int/sites/ndcstaging/PublishedDocuments/Zimbabwe%20First/Zimbabwe%20First%20NDC.pdf</t>
  </si>
  <si>
    <t>The eventual connection of off-grid areas to the grid is most constructively dealt with if the provision of off-grid energy services is viewed as a “pre electrification” stage so that the ultimate goal is the full grid connection of all, even if this is to happen in the distant future.</t>
  </si>
  <si>
    <t>https://rise.esmap.org/data/files/library/zimbabwe/Energy%20Access/EA%201_1.pdf</t>
  </si>
  <si>
    <t>https://t3n9sm.c2.acecdn.net/wp-content/uploads/2019/08/Zimbabwe-RE-Policy-2019.pdf</t>
  </si>
  <si>
    <t xml:space="preserve">Rural Electrification Fund to develop procedure for application and approval of Viability Gap Funding for rural area off-grid community projects for increasing access to electricity
Off-grid projects employing renewable sources shall be eligible to get concessional loans from the dedicated Green Energy Fund.
 Loans availed by the developers from the dedicated Green Energy Fund and REF for developing these projects shall be eligible for an initial extended grace period for repayment that will allow the developers to recover the operating expenses and other investments in the initial years before making the interest and principal payments of the loan.
The Government shall provide a certain defined amount of subsidy according to the type and size of the project in order to make the project financially sustainable in the initial years and attract funds from private investors.
</t>
  </si>
  <si>
    <t>Tax Exemption: For community funded or NGO sponsored off-grid projects, all import duties on import of equipment and all the taxes related to consumption of electricity shall be waived off as provided in the respective legislation and future amendments (Finance Act, Income Tax Act, Value Added Tax Act and Value Added Tax Regulations, Customs and Excise Duty Act and Customs and Excise General Regulations).</t>
  </si>
  <si>
    <t>The Government has extended a re-financing scheme to finance alternative energy generation projects like small scale solar and micro grids, to improve energy access for those living in off-grid areas.</t>
  </si>
  <si>
    <t>https://powerdivision.portal.gov.bd/sites/default/files/files/powerdivision.portal.gov.bd/page/4f81bf4d_1180_4c53_b27c_8fa0eb11e2c1/(E)_FR_PSMP2016_Summary_revised.pdf</t>
  </si>
  <si>
    <t>Grid connection technical rules and regulations for renewable energy generation (short term)
Grid connection approval process for utility-scale renewable energy generation (short term)
Grid enhancement planning and implementation for utility-scale renewable energy generation
(short term)</t>
  </si>
  <si>
    <t>https://rise.esmap.org/data/files/library/bangladesh/EA/EA%201.1%20Power%20System%20MAster%20plan%202016.pdf</t>
  </si>
  <si>
    <t xml:space="preserve">Legal provisions for licencing as per the Renewable Energy Policy (2006) 
</t>
  </si>
  <si>
    <t>1.) http://www.sreda.gov.bd/d3pbs_uploads/files/policy_1_rep_english.pdf</t>
  </si>
  <si>
    <t>(1) https://www.adb.org/sites/default/files/tenders/ban0582-breb-g2b.pdf
(2) Sustainable and Renewable Energy Development Authority (SREDA), “National database of renewable energy”, https://ndre.sreda.gov.bd/index.php?id=1&amp;i=5, viewed 18 February 2021.</t>
  </si>
  <si>
    <t xml:space="preserve">Quality assurance framework applied by IDCOL which combines testing of SHS components and financing for approved packages with field inspections of selected installed systems and strong and enforceable warranty requirements.
</t>
  </si>
  <si>
    <t>https://www.lightingglobal.org/resource/quality-assurance-for-off-grid-solar-home-systems-a-comparison-of-strategies-employed-by-lighting-global-and-the-bangladesh-idcol-solar-home-system-program/</t>
  </si>
  <si>
    <t>Tthe following incentives are available for renewable energy project developers:
- 10-year corporate income tax exemption;
- 5% VAT exemption for renewable energy equipment and raw materials;
- import duty exemptions for solar, wind and efficient lighting components;
- spare parts up to 10% of the total plant cost are also import duty and VAT exempt for 12 years;
- repatriation of foreign companies' profit and equity is allowed.</t>
  </si>
  <si>
    <t>http://global-climatescope.org/policies/3973</t>
  </si>
  <si>
    <t>http://documents.worldbank.org/curated/en/258101549324138093/pdf/134326-ESMAP-P154383-PUBLIC-4-2-2019-15-30-28-ESMAPMiniGridsArrivalofMainGrid.pdf
https://www.irena.org/-/media/Files/IRENA/Agency/Publication/2018/Oct/IRENA_mini-grid_policies_2018.pdf</t>
  </si>
  <si>
    <t>http://ref.gov.kh/page/admin/public/filedownload/pro_brochure%20ref_eg%202015-new.pdf</t>
  </si>
  <si>
    <t>DPR Korea</t>
  </si>
  <si>
    <t>The Jawaharlal Nehru National Solar Mission (JNNSM), or the National Solar Mission target for off-grid solar PV applications (as share of cumulative): 2 000 MW by 2022</t>
  </si>
  <si>
    <t>https://www.iea.org/policies/4916-jawaharlal-nehru-national-solar-mission-phase-i-ii-and-iii?country=India&amp;jurisdiction=National&amp;q=off-grid&amp;status=In%20Force</t>
  </si>
  <si>
    <t>The Saubhagya Scheme (or Pradhan Mantri Sahaj Bijli Har Ghar Yojana) is an Indian government project to provide electricity to the households. Under Saubhagya free electricity connections to all households (both APL and poor families) in rural areas and poor families in urban areas will be provided. The scope of the scheme includes providing Solar Photovoltaic (SPV) based standalone system for un-electrified households located in remote and inaccessible villages/habitations, where grid extension is not feasible or cost-effective.</t>
  </si>
  <si>
    <t>https://www.recindia.nic.in/saubhagya</t>
  </si>
  <si>
    <t>http://global-climatescope.org/policies/5309
https://www.irena.org/-/media/Files/IRENA/Agency/Publication/2018/Oct/IRENA_mini-grid_policies_2018.pdf</t>
  </si>
  <si>
    <t>The Jharkhand Renewable Energy Development Agency (JREDA) has issued a request for proposal (RfP) for electrification work at seven villages with 583 kW of mini and micro-grid solar power systems.</t>
  </si>
  <si>
    <t>https://mercomindia.com/tender-rural-electrification-solar-mini-grid/</t>
  </si>
  <si>
    <t>No customs duty on imported solar cells and modules</t>
  </si>
  <si>
    <t>https://www.business-standard.com/article/economy-policy/no-customs-duty-on-imported-solar-cells-modules-this-fiscal-mnre-120021301236_1.html</t>
  </si>
  <si>
    <t>https://www.irena.org/publications/2018/Jan/Renewable-Energy-Market-Analysis-Southeast-Asia</t>
  </si>
  <si>
    <t>In May 2017, the government changed the regulations for grid connection, issuing a decree that explicitly allows the grid connection of government-funded microhydropower projects.</t>
  </si>
  <si>
    <t>http://documents.worldbank.org/curated/en/258101549324138093/pdf/134326-ESMAP-P154383-PUBLIC-4-2-2019-15-30-28-ESMAPMiniGridsArrivalofMainGrid.pdf</t>
  </si>
  <si>
    <t>1.) https://www.irena.org/publications/2018/Jan/Renewable-Energy-Market-Analysis-Southeast-Asia
2.) https://www.irena.org/-/media/Files/IRENA/Agency/Publication/2018/Oct/IRENA_mini-grid_policies_2018.pdf</t>
  </si>
  <si>
    <t>https://www4.unfccc.int/sites/ndcstaging/PublishedDocuments/Lao%20People%27s%20Democratic%20Republic%20First/Lao%20PDR%20First%20NDC.pdf</t>
  </si>
  <si>
    <t>Incentives offered by the law, which are potentially applicable to renewable energy investments, include:
Duty free import of production machinery, equipment and raw materials;
Waivers or reduced rates on import duty for materials, equipment and supplies.</t>
  </si>
  <si>
    <t>https://www.iea.org/policies/6295-law-on-investment-promotion?country=People%27s%20Democratic%20Republic%20Of%20Lao&amp;qs=lao</t>
  </si>
  <si>
    <t>250,000 electricity connections using “pre-electrification” solutions such as temporary mini grids or off grid solar home systems will be viable for households who can expect to be connected to the grid by 2030</t>
  </si>
  <si>
    <t>https://energypedia.info/images/3/37/Myanmar_NEP_Roadmap_and_Prospectus_Draft_Final_14_08_28.pdf</t>
  </si>
  <si>
    <t>https://www4.unfccc.int/sites/ndcstaging/PublishedDocuments/Myanmar%20First/Myanmar%27s%20INDC.pdf</t>
  </si>
  <si>
    <t>http://global-climatescope.org/policies/4629</t>
  </si>
  <si>
    <t>The Department of Rural Development issues tenders for mini-grids and solar home systems under the National Electrification Project
In July 2019, Myanmar issued a tender for the supply, installation and maintenance of 31 solar systems for households and public facilities across several of its regions. The successful projects will be jointly financed by the World Bank and the government of Myanmar.</t>
  </si>
  <si>
    <t>https://www.pv-magazine.com/2019/07/24/myanmar-issues-tender-for-rooftop-pv/</t>
  </si>
  <si>
    <t>The scope of IFC’s Lighting Myanmar program includes quality assurance including products certification, enabling participation of Lighting Global quality assured products in price-competitive procurement, building local capacity to assure quality, and field performance testing</t>
  </si>
  <si>
    <t>https://rise.esmap.org/data/files/library/myanmar/Electricity%20Access/Myanmar_National%20ELectrification%20Project%202015.pdf</t>
  </si>
  <si>
    <t>DRD  (the department of rural development) in Myanmar offers capital subsidies for mini-grid projects under the National Electrification Project:</t>
  </si>
  <si>
    <t>http://drdmyanmar.org/index.php?page=bmV3ZGV0YWlsJmlkPTE5Mg</t>
  </si>
  <si>
    <t>https://www4.unfccc.int/sites/ndcstaging/PublishedDocuments/Nepal%20First/Nepal%20First%20NDC.pdf</t>
  </si>
  <si>
    <t>In Nepal, the government provides financial support for expansion of the national grid extension and for micro-hydro plant development, but through different independent entities (NEA and AEPC)</t>
  </si>
  <si>
    <t>https://irena.org/-/media/Files/IRENA/Agency/Publication/2016/IRENA_Policies_Regulations_minigrids_2016.pdf</t>
  </si>
  <si>
    <t>http://documents.worldbank.org/curated/en/650931468288599171/pdf/96844-REVISED-v1-Micro-Hydro-Report-0625-2015-Final.pdf</t>
  </si>
  <si>
    <t>Recent tenders launched by the Alternate Energy Promotion Centre (AEPC) Nepal for hydro and solar/wind mini-grids and other solar DREA systems, such as solar driers, cookers and irrigation systems</t>
  </si>
  <si>
    <t>https://www.pv-magazine.com/2019/01/18/nepal-wants-more-hybrid-wind-solar-and-needs-information-on-prices/</t>
  </si>
  <si>
    <t>Alternate Energy Promotion Centre (AEPC) has established Technical Standards for solar, micro-hydro, biomass, biogas, etc</t>
  </si>
  <si>
    <t>https://www.aepc.gov.np/documents/technical-standards-solar</t>
  </si>
  <si>
    <t xml:space="preserve">Nepal's national budgets grant exemptions and reductions on corporate tax, VAT and custom duties for energy project developers and operators. 
Import duty reductions and exemptions are available under the country's 2015-2016 (and previous) customs tariffs. These include only 1% customs duty for a range of solar, biogas and wind energy equipment, and full exemption for components of electric vehicles.
</t>
  </si>
  <si>
    <t>http://global-climatescope.org/policies/3963</t>
  </si>
  <si>
    <t xml:space="preserve">lists distributed solar as a mitigation option </t>
  </si>
  <si>
    <t xml:space="preserve">Pakistan has introduced rules requiring pre-shipment inspection (PSI) of solar panels and related equipment consignments imported into the country. </t>
  </si>
  <si>
    <t xml:space="preserve">http://www.aedb.org/process-flow-for-import-of-solar-pv-equipment-in-pakistan
https://fp.brecorder.com/2019/08/20190827512332/
https://pkrevenue.com/import-policy-order-2016-amended-sro-604-issued-for-solar-panels-equipments/
https://www.commerce.gov.pk/wp-content/uploads/2019/06/SRO-604.pdf
</t>
  </si>
  <si>
    <t xml:space="preserve">Project implemented under this Policy, whether selling to a Public utility, on a distributed/off-grid mode or on a B2B basis shall be exempt from Corporate Income Tax under clause 132 of part-1 of the second schedule to the income tax ordinance, 2001. </t>
  </si>
  <si>
    <t>https://rise.esmap.org/data/files/library/pakistan/Renewable%20Energy/Pakistan_Alternative%20and%20Renewable%20Energy%20Policy%202019.pdf</t>
  </si>
  <si>
    <t>Expanded Household Electrification Program &amp; Expanded Sitio Electrification Program both had DREA components</t>
  </si>
  <si>
    <t>https://www.nea.gov.ph/ao39/phocadownload/Annual_Reports//NEA%202018%20Annual%20Report.pdf</t>
  </si>
  <si>
    <t>https://www.seforall.org/sites/default/files/2019-11/EF-2019-TP-SEforALL-w.pdf</t>
  </si>
  <si>
    <t>New electrification policy provides to extend electricity access to 1.5 million people in the country through alternative sources including off-grid and mini-grid systems</t>
  </si>
  <si>
    <t>https://www.pv-magazine-latam.com/2019/01/16/guatemala-anuncia-nueva-politica-de-electrificacion-rural/
http://www.mem.gob.gt/wp-content/uploads/2018/11/Pol%C3%ADtica-Electrificaci%C3%B3n-Rural-2019-2032.pdf</t>
  </si>
  <si>
    <t>Enforced in 2003, the law establishes tax incentives for the development of new renewable generation projects.
Decree 52-2003, outlines the following tax incentives for the development of renewable energy generation capacity:
Fiscal incentives:
- Import tax breaks (exemption from Derechos Arancelarios de Importación (DAI)) for machines, equipment, materials and inputs for investment and construction. This incentive shall not exceed 10 years.
- Value-added tax break (exemption from the ‘Impuesto al Valor Agregado (IVA)) for machines, equipment, materials and inputs for investment and construction. This incentive shall not exceed ten years.
- Income tax breaks (exemption from ‘Impuesto sobre la Renta' (IR)) - this incentive is exclusive for a period of 10 years from the date the plant starts operating.
- Industrial tax breaks (exemption from 'Impuesto a las Empresas Mercantiles y Agropecuarias - IEMA-') - this incentive is exclusive for a period of 10 years from the date the plant starts operating.</t>
  </si>
  <si>
    <t>http://global-climatescope.org/policies/1842</t>
  </si>
  <si>
    <t xml:space="preserve">Mentioned the importance of "distributed generation" as a National Strategy for energy transiton, under The Strategic Guidelines of the ATE 2020-2030 </t>
  </si>
  <si>
    <t xml:space="preserve">Auction procedure to supply and operate solar photovoltaic systems in off-grid rural and isolated areas, as part of the country’s energy policy to expand coverage, in particular for low income residents. </t>
  </si>
  <si>
    <t>https://www.bnamericas.com/en/news/spotlight-perus-off-grid-renewable-energy-auction-6-years-on</t>
  </si>
  <si>
    <t>https://www4.unfccc.int/sites/submissions/INDC/Published%20Documents/Yemen/1/Yemen%20INDC%2021%20Nov.%202015.pdf</t>
  </si>
  <si>
    <t xml:space="preserve">Rural electrification based on renewable energy (photovoltaic (PV) systems, solar home systems (SHS), wind energy converters, where feasible, and biomass, both in stand-alone and hybrid schemes)
</t>
  </si>
  <si>
    <t xml:space="preserve">https://www4.unfccc.int/sites/submissions/INDC/Published%20Documents/Yemen/1/Yemen%20INDC%2021%20Nov.%202015.pdf
</t>
  </si>
  <si>
    <t>https://rise.esmap.org/data/files/library/yemen,-rep./Energy%20Efficiency/Yemen_NATIONAL%20STRATEGY%20FOR%20RENEWABLE%20ENERGY%20AND%20ENERGY%20EFFICIENCY.pdf 
(2) https://www.rcreee.org/sites/default/files/rcreee_rs_countryreport_yemen_en_2010.pdf</t>
  </si>
  <si>
    <t>Cost reflective average tariffs and tariff structures were approved for all three mini-grid operators by the EWRC (the regulator), the first time truly cost-reflective tariffs have been formally approved in Sierra Leone for any energy provider, or for any other projects in Sub-Saharan Africa
The Mini-Grid Regulations (2017) provide further guidance on
licensing for mini-grids. One key feature of the draft regulations includes the segregation of licensing arrangements, whereby mini-grids below 100 kW are allowed a simplified process:
• A basic mini-grid licence that allows isolated
systems of up to 100 kW to generate and sell
electricity in otherwise unserved areas.
or
• A full mini-grid licence that gives a developer
authorisation to generate, distribute and sell
electricity in a designated unserved area.</t>
  </si>
  <si>
    <r>
      <t xml:space="preserve">Policies/measures in </t>
    </r>
    <r>
      <rPr>
        <b/>
        <sz val="10"/>
        <color rgb="FF000000"/>
        <rFont val="Arial"/>
        <family val="2"/>
      </rPr>
      <t>bold</t>
    </r>
    <r>
      <rPr>
        <sz val="10"/>
        <color rgb="FF000000"/>
        <rFont val="Arial"/>
        <family val="2"/>
      </rPr>
      <t xml:space="preserve"> are new in 2020; in </t>
    </r>
    <r>
      <rPr>
        <i/>
        <sz val="10"/>
        <color rgb="FF000000"/>
        <rFont val="Arial"/>
        <family val="2"/>
      </rPr>
      <t>italic</t>
    </r>
    <r>
      <rPr>
        <sz val="10"/>
        <color rgb="FF000000"/>
        <rFont val="Arial"/>
        <family val="2"/>
      </rPr>
      <t xml:space="preserve"> have been revised in 2020; </t>
    </r>
    <r>
      <rPr>
        <strike/>
        <sz val="10"/>
        <color rgb="FF000000"/>
        <rFont val="Arial"/>
        <family val="2"/>
      </rPr>
      <t>strikethrough</t>
    </r>
    <r>
      <rPr>
        <sz val="10"/>
        <color rgb="FF000000"/>
        <rFont val="Arial"/>
        <family val="2"/>
      </rPr>
      <t xml:space="preserve"> if they have been removed;</t>
    </r>
  </si>
  <si>
    <r>
      <rPr>
        <b/>
        <sz val="10"/>
        <color rgb="FF000000"/>
        <rFont val="Arial"/>
        <family val="2"/>
      </rPr>
      <t>Benin in 2020 selected 11 companies to construct solar mini-grids serving 128 localities under its Oﬀ-Grid Clean Energy Facility.</t>
    </r>
    <r>
      <rPr>
        <sz val="10"/>
        <color rgb="FF000000"/>
        <rFont val="Arial"/>
        <family val="2"/>
      </rPr>
      <t xml:space="preserve">
(2) In late 2018, Benin had launched the second Off-Grid Clean Energy Facility call for projects.
(3) MCC is partnering with Benin through a $375 million compact designed to modernize the West African country’s power sector. The compact, which is supplemented by a $28 million contribution from the Government of Benin, aims to strengthen the national utility, attract private sector investment, and fund infrastructure investments in electricity distribution as well as off-grid electrification for poor and unserved households.</t>
    </r>
  </si>
  <si>
    <r>
      <rPr>
        <b/>
        <sz val="10"/>
        <color rgb="FF000000"/>
        <rFont val="Arial"/>
        <family val="2"/>
      </rPr>
      <t>The federal government of Nigeria issued a call for proposals for the selection of several companies to build off-grid solar power plants in the country. The tender also includes the selection of companies for the supply and installation of solar street lamps.</t>
    </r>
    <r>
      <rPr>
        <sz val="10"/>
        <color rgb="FF000000"/>
        <rFont val="Arial"/>
        <family val="2"/>
      </rPr>
      <t xml:space="preserve">
[Provisions for tender procedure for mini-grids by the REA]</t>
    </r>
  </si>
  <si>
    <r>
      <t xml:space="preserve">DREA integrated in the  rural electrification strategy and plan for 2013-2022
</t>
    </r>
    <r>
      <rPr>
        <sz val="10"/>
        <color rgb="FFFF0000"/>
        <rFont val="Arial"/>
        <family val="2"/>
      </rPr>
      <t xml:space="preserve">
</t>
    </r>
    <r>
      <rPr>
        <sz val="10"/>
        <rFont val="Arial"/>
        <family val="2"/>
      </rPr>
      <t>Integration of Mini-Grids in national electrification policy</t>
    </r>
  </si>
  <si>
    <t>Electrification Plan as part of Angola Energia 2025 including:
a) Electrification through isolated systems - mini-grids (mini-hydro, solar PV, solar hybrid)
b) Electrification through individual systems - solar villages</t>
  </si>
  <si>
    <t xml:space="preserve">Angolan Minister of Energy and Water announced plans in September 2019 to install 30,000 solar off-grid systems that will be able to produce up to 600 MW. This is not only an ambition, but an effective project with a fixed target date of 2022.
Angola Energia 2025:
- 100 MW of installed solar capacity by 2025
- Solar or renewable villages in 500 sites by 2025, with more than 10 MW of solar energy and 50 systems based on micro or pico hydro
- private domestic market  of 1MW/year in individual solar systems by 2025
- distribution of 500,000 solar flashlights in the most remote rural areas with little buying power by 2025
</t>
  </si>
  <si>
    <t>Universal access to clean cooking by 2030</t>
  </si>
  <si>
    <t>https://www.seforall.org/sites/default/files/Kenya_AA_EN_Released.pdf</t>
  </si>
  <si>
    <t xml:space="preserve">https://www4.unfccc.int/sites/submissions/INDC/Submission%20Pages/submissions.aspx </t>
  </si>
  <si>
    <t xml:space="preserve">http://www.environment.go.ke/wp-content/documents/complete%20nccrs%20executive%20brief.pdf
</t>
  </si>
  <si>
    <t>(2) CCA, 2021 Clean Cooking Industry Snapshot (Washington, DC: 2021), https://www.cleancookingalliance.org/binary-data/RESOURCE/file/000/000/620-1.pdf.</t>
  </si>
  <si>
    <t>Kenya has adopted a mandatory national standard based on the ISO standard (but with modifications specific to Kenya)</t>
  </si>
  <si>
    <t>30 million cookstoves by 2030</t>
  </si>
  <si>
    <t>http://www.sreda.gov.bd/d3pbs_uploads/files/policy_5_cap_final.pdf</t>
  </si>
  <si>
    <t>http://nda.erd.gov.bd/en/c/publication/seventh-five-year-plan-fy2016-fy2020                                                                                                    https://dghs.gov.bd/images/docs/Publicaations/NCDC_multisectoral_action_plan_2018_2025.pdf</t>
  </si>
  <si>
    <t>https://www.cleancookingalliance.org/country-profiles/focus-countries/6-bangladesh.html</t>
  </si>
  <si>
    <t>https://www.se4all-africa.org/fileadmin/uploads/se4all/Documents/Country_AAs/Rwanda_Action_Agenda.pdf</t>
  </si>
  <si>
    <t>https://www4.unfccc.int/sites/submissions/INDC/Submission%20Pages/submissions.aspx</t>
  </si>
  <si>
    <t>http://www.reg.rw/fileadmin/user_upload/Final_ESSP.pdf</t>
  </si>
  <si>
    <t>Rwanda adopted a standard in 2016 that should currently be under revision. The revision is slated to be completed by June of 2020 and would align the national standard with the ISO standard.</t>
  </si>
  <si>
    <t>https://energypedia.info/wiki/Examples_of_Legal_Texts_and_Regulations_to_Lift_Import_Duties_for_PV_Products</t>
  </si>
  <si>
    <t>https://www.seforall.org/sites/default/files/Uganda_AA_EN_Released.pdf</t>
  </si>
  <si>
    <t xml:space="preserve">
https://www.energyandminerals.go.ug/site/assets/files/1081/draft_revised_energy_policy_-_11_10_2019-1_1.pdf</t>
  </si>
  <si>
    <t>Scale up adoption of LPG use from 5.5% to 50% in peri-urban and rural households up to 2030</t>
  </si>
  <si>
    <t xml:space="preserve">(1) http://www.energycom.gov.gh/files/Renewable-Energy-Masterplan-February-2019.pdf 
(2) 
</t>
  </si>
  <si>
    <t>Ghana has adopted the ISO standard as their national standard. They have also developed a label based on the standard. EC Ghana/the Alliance are developing draft legislation that was meant to move this through Parliament in 2020 that would cover implementation</t>
  </si>
  <si>
    <t>https://www4.unfccc.int/sites/ndcstaging/PublishedDocuments/Ethiopia%20First/INDC-Ethiopia-100615.pdf</t>
  </si>
  <si>
    <t>Ethiopia has a voluntary national standard aligned with the ISO standard.</t>
  </si>
  <si>
    <t>Clean cooking for all by 2022</t>
  </si>
  <si>
    <t>https://niti.gov.in/writereaddata/files/new_initiatives/NEP-)ID_27.06.2017.pd</t>
  </si>
  <si>
    <t>The Promotion of Clean Energy section mentions the use of biomass energy in the country, specifically mentioning that 70% of the population are dependent on it and that its inefficient use causes significant indoor pollution.</t>
  </si>
  <si>
    <t xml:space="preserve">https://pmuy.gov.in/about.html
</t>
  </si>
  <si>
    <t>https://pmuy.gov.in/about.html
(2) Shivani, “Union budget 2021: Ujjwala scheme to be extended to 1 crore more beneficiaries, announces finance minister Sitharaman”, Hindustan Times, 1 February 2021, https://www.hindustantimes.com/budget/union-budget-2021-ujjwala-scheme-to-be-extended-to-1-crore-morebeneficiaries-announces-finance-minister-nirmalasitharaman-101612162680636.html.
(3) PIB Delhi, “Cabinet approves extension of time limit for availing the benefits of ‘Pradhan Mantri Garib Kalyan Yojana’ for Ujjwala beneficiaries w.e.f. 01.07.20”, press release (Delhi: 8 July 2020), https://pib.gov.in/PressReleasePage.aspx?PRID=1637214.</t>
  </si>
  <si>
    <t> https://aepc.gov.np/documents/biomass-energy-strategy</t>
  </si>
  <si>
    <t>(2) C. K. Mandal, “Nepal submits its second Nationally Determined Contribution document to UN”, Kathmandu Post, 10 December 2020, https://kathmandupost.com/climateenvironment/2020/12/10/nepal-submits-its-second-nationallydetermined-contribution-document-to-un.</t>
  </si>
  <si>
    <t xml:space="preserve">https://www.npc.gov.np/images/category/15th_Plan_Approach_Paper2.pdf
</t>
  </si>
  <si>
    <t xml:space="preserve"> https://www.aepc.gov.np/uploads/docs/2018-06-19_RE%20Subsidy%20Policy,%202073%20(English).pdf</t>
  </si>
  <si>
    <t>(1) 2020: Government of Nepal announced that there will be tax exemption on import of electric induction stove which is almost 10% of the stove cost based on the efficiency as defined in the recently developed electric cookstove standards supported by the alliance. 
(2) 2020: the government decided in 2020 to waive the 15% customs duty for induction stoves and to introduce a 20% discount on electricity bills for induction stove users.</t>
  </si>
  <si>
    <t>(1) CCA
(2) “Government prepares RS 1b subsidy to promote use of induction stoves”, Republica Nepal, 27 March 2020, https://myrepublica. nagariknetwork.com/news/govt-prepares-rs-1b-subsidy-topromote-use-of-induction-stove</t>
  </si>
  <si>
    <t xml:space="preserve">With financial and technical support from CCA, the Nepal Bureau of Standards and Metrology (NBSM) has developed standards for electric cooktops appropriate for Nepal. On the federal government’s behalf, AEPC is involved in designing implementation of electric cooking standards. AEPC is currently supporting the NEA to develop standards and efficiency measures for this technology.  </t>
  </si>
  <si>
    <t xml:space="preserve">40 million households adopting clean stoves and fuels by 2020 </t>
  </si>
  <si>
    <t>China included and prioritized clean cooking as part of their South - South Cooperation.</t>
  </si>
  <si>
    <t xml:space="preserve">https://www.un.org/ecosoc/sites/www.un.org.ecosoc/files/publication/dcf-policy-brief-14.pdf </t>
  </si>
  <si>
    <t>Under the section on mitigation through energy, the INDC calls attention to the Energy Policy 2013-2027, which focuses on the efficient use of energy and reducing the use of firewood through the National Strategy of the Efficient and Sustainable Use of Firewood.</t>
  </si>
  <si>
    <t>https://www4.unfccc.int/sites/submissions/INDC/Published%20Documents/Guatemala/1/Gobierno%20de%20Guatemala%20INDC-UNFCCC%20Sept%202015.pdf</t>
  </si>
  <si>
    <t>A contribution of EUR 14 million is expected from the private sector in the form of credits and microcredits from private financial institutions to purchase clean cookstoves. The public sector will negotiate and allocate approximately EUR 5.5 million to increase the sustainable production of firewood through the National Forestry Incentive Programs.</t>
  </si>
  <si>
    <t>https://www.nama-facility.org/projects/guatemala-efficient-use-of-fuel-and-alternative-fuels-in-indigenous-and-rural-communities/</t>
  </si>
  <si>
    <t>One of the priority initiatives under the Climate Resilient Green Economy Strategy is the use of more efficient stoves, amounting to an emissions reduction rate of 50 MtCO2e per year by 2030.</t>
  </si>
  <si>
    <t>Energy policy (1994)
- Biofuel Strategy (2009)
- Draft new energy policy (2013)
- National Improved Cook Stoves Investment Plan (2013)
- Biomass energy strategy (BEST) (2014)
- GTP II plan for alternative energy (2015-2020) 
- Safe Access to Fuel and Energy – Ethiopia Country Strategy 2015</t>
  </si>
  <si>
    <t>To achieve its mitigation goal by 2030, Ghana plans “to scale up access and adoption of 2 million efficient cookstoves up to 2030.”</t>
  </si>
  <si>
    <t>Under Mitigation plans : Clean energy technologies to reduce overreliance on wood fuels.</t>
  </si>
  <si>
    <t xml:space="preserve"> -The National Climate Change Response Strategy (NCCR) is the tool for implementation of Kenya’s INDC and has prioritized clean cooking as one of the strategies to reduce GHG emission by 70% below the 2010 baseline levels by 2030.  
- Kenya Susaintable Energy For All - Action Agenda 2015  
- Kenya National Energy Policy 2019   
- Gender in Energy Policy 2019</t>
  </si>
  <si>
    <t>As part of its strategy to promote environmentally sustainable use of biomass fuels, “Rwanda intends to increase the diffusion of improved cookstoves and reach 100 percent of all households in need by 2030.”</t>
  </si>
  <si>
    <t xml:space="preserve">Energy Sector Strategic Plan 2018-2024
Draft Biomass Strategy: a sustainable path to clean cooking 2018-2030
Energy Policy Rwanda       </t>
  </si>
  <si>
    <t>VAT exemptions for:                                                                                                
- LPG, gas cylinders and accessories                                               
- Solid biomass fuels produced in Rwanda in the form of densified pellets (or similar densified forms);
- Cookstoves that meet ISO/IWA 11:2012 Tier 2-3 emission on standards and fuel efficiency</t>
  </si>
  <si>
    <t>As part of its mitigation contribution “Uganda aims to build on existing Clean Development Mechanism (CDM) projects and Programmes of Activities pipeline, such as the Bujagali Hydropower Project and Improved Cookstoves for East Africa.” Contingent upon support from the international scene, Uganda is envisioning the “promotion and wider uptake of energy-efficient cooking stoves or induction cookers</t>
  </si>
  <si>
    <t>Biomass Energy Strategy (BEST), 2013
Draft National Energy Policy, Uganda 2019</t>
  </si>
  <si>
    <t>Customs duty and VAT exemption for LPG and LPG cylinders,
10% Customs duty and 16% VAT on Cookstoves,                                       
Customs duty and VAT exemption for inputs for energy saving stoves</t>
  </si>
  <si>
    <t>As part of the objective to reach 70 percent market share of improved biomass, Bangladesh proposed the action to “support the replacement of biomass with LPG for cooking purposes.</t>
  </si>
  <si>
    <t>1. The seventh five-year plan for Fiscal year 2016-2020 mentions the cookstoves sector as part of the Government’s efforts to disseminate cleaner and more sustainable energy to all.
2. Multisectoral Action Plan for prevention and Control of Non-Communicable diseases (2018-2022) under the Ministry of Health and Family welfare identifies Household Air Pollution as one of the key causes for non-communicable diseases in Bangladesh.</t>
  </si>
  <si>
    <t>Bangladesh adopted the ISO standards as Voluntary National Standards</t>
  </si>
  <si>
    <t>Import Duty waiver for LPG; 15% duty on stoves using biomass</t>
  </si>
  <si>
    <t>China’s INDC does not specifically mention clean cooking but China has made clean cooking a significant focus of its COP21 engagement. The relevance of clean cooking to China’s big picture objectives is clear, particularly as related to South-South cooperation, reduction in air pollution, and development that is good for poverty reduction, as well as the environment. The Chinese INDC did specifically mention forestation and scaling distributed energy as critical priorities.</t>
  </si>
  <si>
    <t xml:space="preserve">1. Pradhan Mantri Ujjwala Yojana (PMUY) under the Ministry of Petroleum and Natural Gas aims to safeguard the health of women &amp; children by providing them with a clean cooking fuel – LPG, so that they don’t have to compromise their health in smoky kitchens or wander in unsafe areas collecting firewood.
2. National Energy Policy (by National Institution for Transforming India, NITI Ayog) aims to provide clean cooking technologies to all by 2022 through a multi-fuel approach
</t>
  </si>
  <si>
    <t>Under the PMUY scheme, 80 million LPG connections will be provided to BPL families by 2020
(2) India has supported major growth in clean cooking with LPG and in 2020 expanded the Pradhan Mantri Ujjwala Yojana scheme to provide subsidised LPG connections to 10 million additional poor households.
(3) As part of the country’s March 2020 COVID relief package, up to three free-of-cost LPG refills were provided to scheme recipients.</t>
  </si>
  <si>
    <t>(1) SEforAll Country Action Plan
National LPG Promotion Policy
Renewable Energy Master Plan(2019)
(2) The Government of Ghana through the support of the World Bank is set to develop a national clean cooking strategy.</t>
  </si>
  <si>
    <r>
      <rPr>
        <b/>
        <sz val="10"/>
        <color rgb="FF000000"/>
        <rFont val="Arial"/>
        <family val="2"/>
      </rPr>
      <t xml:space="preserve">(1) the Nepalese government included new clean cooking targets in its second NDC submitted in December 2020: Ensuring that 25 percent of households use electric stoves as their primary mode of cooking by 2030, installing 500,000 improved cookstoves, especially in rural areas, and installing an additional 200,000 household biogas plants and 500 large scale biogas plants by 2025. </t>
    </r>
    <r>
      <rPr>
        <sz val="10"/>
        <color rgb="FF000000"/>
        <rFont val="Arial"/>
        <family val="2"/>
      </rPr>
      <t xml:space="preserve">
</t>
    </r>
    <r>
      <rPr>
        <sz val="11"/>
        <color rgb="FF000000"/>
        <rFont val="Arial"/>
        <family val="2"/>
      </rPr>
      <t>(2) As part of its strategy to recover from the fuel crisis that started in September 2015, Nepal plans to “increase the share of biogas up to 10 percent as energy for cooking in rural areas” and “equip every household in rural areas with smokeless (improved) cooking stoves (ICS) by 2030.”</t>
    </r>
  </si>
  <si>
    <t xml:space="preserve">In the 15th Five year plan of has indicated the target of 500,000 improved cookstoves, 200,000 household biogas and 20,000 metric ton pellet and briquettes per year.
</t>
  </si>
  <si>
    <t>To make Nepal Indoor Air Pollution free by 2022 through the promotion of clean cooking technologies in all households and by 2030 to ensure the availability of modern clean energy in all the households; To promote use of 3 millions cooking stove targeting households using solid biomass for cooking; to install 600,000 domestic biogas plants; To reach annual production of 20,000 mt of pellets/briquettes</t>
  </si>
  <si>
    <t>1.Maximun of 50% of the stove cost but not exceeding NRs.3000 for 1 or 2 pothole with full or partial metal body portable rocket stoves in rural and peri-urban areas.                                                                                                                                                                                                                                                                                      2.Maximum of 50% of the stove cost but not exceeding NRs. 3000 for 1 or 2 pothole and NRs. 4000 for metallic improved cookstoves in the areas above 1500 m altitude for cooking and space heating purpose.
3.Subsidy per household for biogas plant</t>
  </si>
  <si>
    <t>Extension of the network or isolated systems 
As support to sector planning on the 2025 horizon, it was performed a study of the network extension based on economic criteria and geographic information systems. The maintenance of certain service levels in rural areas and the current costs of decentralized alternatives make appropriate in the long run to interconnect the vast majority of the population (about 90%) to the national grid. However, the means to bring electricity to many mini-grids and to produce enough energy require many years of implementation, making it necessary to establish priorities and segment service levels.</t>
  </si>
  <si>
    <t>For local grids prioritize subsidy investment and initial installation through pre-determined amounts per client connected and installed kW.
Subsidy For the installation of “solar or renewable villages”</t>
  </si>
  <si>
    <t>VAT exemption for import Solar PV. The VAT exemption will apply to materials, equipment and installation accessories for the production of PV and solar thermal energy. The new fiscal incentive, however, will not apply to inverters.</t>
  </si>
  <si>
    <t xml:space="preserve">Share of rural population served by off-grid systems (mini-grids and autonomous systems) of electrical services based on renewable energy - 12.8% by 2020 and 26.9% by 2030
Renewable and hybrid mini-grids (installed capacity in MW) - 1.8MW by 2020
PV, Pico-Hydro and small wind systems (capacity installed in MW) -1.8MW by 2020
</t>
  </si>
  <si>
    <t xml:space="preserve">Share of rural population served by off-grid systems (mini-grids and autonomous systems) of electrical services based on renewable energy - 12.8% by 2020 and 26.9% by 2030
</t>
  </si>
  <si>
    <t>Local cooperatives are provided a long term distribution concession, which is not impacted by the connection to the main grid. Upon arrival, the mini-grid operator connects the system to the grid, and can fulfl extra demand by buying power from SONABEL at a fixed wholesale price.</t>
  </si>
  <si>
    <t xml:space="preserve">Mini-grids with a generation capacity above 25kW require a concession; above 10kW require an authorisation; below 10kW they require only a declaration. An authorisation
is also required for any PV-based system servicing more than ten clients, which is likely to apply to the majority of projects (Decree No. 2014-636).  </t>
  </si>
  <si>
    <t>Tender launched in January 2020 for the installation of 100 mini-solar PV systems equipped with energy storage systems and 100,000 domestic solar systems</t>
  </si>
  <si>
    <t xml:space="preserve">FDE subsidies have historically been available to local cooperative off-grid projects. FDE has been providing extensive fnancing to cooperatives developing off-grid projects, including 100% of system costs; 100% of the costs of the transmission lines; and 60% of the costs of the distribution lines. The remaining 40% of the distribution line costs are
provided as a loan. </t>
  </si>
  <si>
    <t>Reduction on import tax and VAT for the importation and sale of solar energy products</t>
  </si>
  <si>
    <t>The World Bank approved two grants for a total of $160 million from the International Development Association (IDA) to support Burundi in improving essential services through solar power and local development in rural and remote areas. $100 million in subsidies will go to the Solar Energy in Local Communities (SOLEIL), which aims to increase access to energy in the country by almost 100% by electrifying families, businesses, schools and centres of the poorest communities in the country.The SOLEIL, or Nyakiriza in Kirundi (meaning enlighten me), project grant will almost double the rate of electricity access in the country by expanding access to rural communities. This will improve the quality of health and education services delivered in rural areas and will provide about 17MW of renewable generation capacity. In addition, the project will provide training on women’s employment and female entrepreneurship and strengthen regulations and policies to attract private sector participation in the provision of off-grid energy services.</t>
  </si>
  <si>
    <t>One of the main sectoral objectives includes  25%  renewable energy in the electricity mix by 2035.
Under energy/waste, increasing the use of renewable energies in electricity production, especially in areas difficult to connect to electrical network is mentioned</t>
  </si>
  <si>
    <t xml:space="preserve">Development of the energy production at from sources renewable:
-Carry out an exhaustive assessment of the potential of renewable energies
- Adopt a development plan for renewable energies bringing to 25% of the share of renewable energies into the electricity mix by 2035;
- Establish an incentive framework for the development of renewable energies (call buyout prices, etc.) and remove barriers to investment
- Accelerate the implementation of the rural electrification master plan developed by the AER
</t>
  </si>
  <si>
    <t>ARSEL reviews tariffs for mini-grids on a cost-plus basis. Although in principle mini-grid operators can establish their own electricity tariffs, ARSEL has the authority to review and adjust them following cost-plus principles. Informal thermalbased mini-grids are reportedly charging tariffs of 250 to 600 FCFA/kWh across the country. The first solar-based minigrids promoted by Huawei are reportedly applying a tariff between 100-150 FCFA/kWh. (2017 source)</t>
  </si>
  <si>
    <t>The Standards and Quality Agency (Agence des Normes et de la Qualité [ANOR]) has not provided any specifications. In this regard, low-quality products that have not met
Lighting Global Quality Standards are available in the market</t>
  </si>
  <si>
    <t>(1) Regarding the energy sector, Circular 001/CF/MINEFI/CAB (dated June 9, 2012) specifies that equipment for the exploitation of solar and wind energy benefits from an exemption of the VAT
(2) Renewable energy projects can qualify for a VAT reduction for 5 years and various tax rebates for up to 10 years and reduced taxes and customs duties for renewable energy equipment are considered on a case-by-case basis. Solar products are subject to a 10% import tax but no VAT.</t>
  </si>
  <si>
    <t>Minigrid operators legally allowed to charge a cost-reflective tariff, even if it is different from the national tariff</t>
  </si>
  <si>
    <t>Technical standards detailing the requirements for minigrids to connect the grid;  safety standards for minigrids (e.g. overcurrent protection, system control, etc.)</t>
  </si>
  <si>
    <t>Specific financing facilities (access to credit etc.) available to support operators</t>
  </si>
  <si>
    <t>tax incentives for renewable energy equipment. The decree introduced in 2012 by the vice-presidents of Comoros states that import of equipment and materials for the development of renewable energy can be imported free of customs duties and taxes including the single administrative fee. The list includes solar panels, charge regulator, invertors, battery, wind turbine, hot water production kit and digester for biogas production.</t>
  </si>
  <si>
    <t>(1) No Import duty and VAT  on  electricity generation equipment 
(2) Under the 2002 Investment Code foreign, investors are eligible under certain conditions to a 100% exemption of income and revenue taxes, land concession taxes and duties related to the creation of enterprises. Renewable energy projects are eligible for these incentives
(3) By end of 2019 most pico-solar companies were still paying import duties and VAT amounting to 35%</t>
  </si>
  <si>
    <t>(1) 100% of rural population served by a power system by 2020
(2) 2% of rural population served by DREA systems</t>
  </si>
  <si>
    <t>DREA systems mentioned in the  "Plan Directeur d’Electrification Rurale (PDER)" 2016-2020</t>
  </si>
  <si>
    <t xml:space="preserve">(1) Minigrids are legally allowed to operate in the country, can be owned and operated by private operators, and operators are legally allowed to charge a different tariff from the national tariff.
(2) The stand-alone and remote electricity systems establishments are governed by the traditional and grid connected regulations which are not appropriate for off-grid systems. License granting is centralized at the level of the ministry. There is no simplified licensing framework for new utilities, stand-alone or remote electricity systems.
</t>
  </si>
  <si>
    <t>There are no subsidies or incentives specific to the mini-grid sector yet [2019 data]</t>
  </si>
  <si>
    <t>The 2014 law does not provide for the case where the main grid reaches any installed mini-grids. Concession contracts can have a duration of up to 30 years, which should provide some security to mini-grid operators against national utility encroachment. The size of the country, the main grid’s constrained reach, and limited investments in transmission also reduce this possibility, but don’t eliminate the issue.</t>
  </si>
  <si>
    <t>Reduced VAT  from 18% to 9% on Solar Energy equipment</t>
  </si>
  <si>
    <t>As per the Republic of Djibouti’s Vision 2035 , Off-grid rural electrification objectives in rural areas include the following:
•  solar water pumping
•  PV and small wind for community services (health and education)
•  household PV (30% of rural electrification from solar PV planned by 2017)</t>
  </si>
  <si>
    <t xml:space="preserve">Enhancing energy access and energy security in Eritrea” document of the country identify standalone renewable generation systems as a rural electrification generation systems.
</t>
  </si>
  <si>
    <t>The Eritrean Standards Institute is supposed to responsible for quality control and certification of such technologies but does have the institutional capacity to do so. In view of this, the Department of Energy has taken the responsibility to set standards and guidelines for renewable energy technologies. To this effect the Department has prepared draft standards/regulations for RETs based on International Standards Organisation.</t>
  </si>
  <si>
    <t>NDC mentions a goal to "Implement small scale, decentralized renewable energy technologies to improve energy access in rural areas."</t>
  </si>
  <si>
    <t>One-third of the rural population connected through off-grid solutions by 2030</t>
  </si>
  <si>
    <t xml:space="preserve">The Electricity Act provides opportunities for private sector participation in power generation. The Renewable Energy Act provides for private sector production and sale of electricity to NAWEC. It supports the establishment of off-grid renewable/hybrid facilities run by IPPs. </t>
  </si>
  <si>
    <t xml:space="preserve">Renewable Energy Master Plan (REMP)aims to achieve the following by 2030:
-  Increase the proportion of renewable energy in the national energy generation mix from 42.5 MW in 2015 to 1363.63 MW (with off-grid connected systems totalling 20% of this). 
-  Provide renewable energy-based decentralised electrification options in 1,000 off-grid communities.
- 200 MW distributed PV 
- 20 MW standalone PV
- 25 MW street/community lighting 
- 60% solar traffic signals 
- 1,000,000 solar lanterns
- 45,150 ha solar irrigation systems 
</t>
  </si>
  <si>
    <t xml:space="preserve">http://energycom.gov.gh/rett/documents-downloads/category/29-re-master-plan
</t>
  </si>
  <si>
    <t>The Renewable Energy Master Plan (REMP), which sets deployment targets for stand-alone solar systems, lanterns, and mini-grids</t>
  </si>
  <si>
    <t xml:space="preserve">Uniform national tariff that applies equally to the national grid and mini-grids established by the Public Utility Regulatory Commission 
</t>
  </si>
  <si>
    <t>(1) Target to have 4% of the population served by off grid systems by 2020 and 9% by 2030
Tagret to have 50% RE in off-grid systems (mini grids and solar home systems) by 2020 and 80% by 2030
(2) Goal to have 5MW mini and micro network (solar and wind) by 2030</t>
  </si>
  <si>
    <t>Fiscal Incentives (Import Duty, VAT, etc)</t>
  </si>
  <si>
    <t>Rural Energy Action plan as per Liberia Rural Energy Strategy and Master Plan :
DG: Decentralized Grids Program: Building large decentralized grids supported by renewable generation, cross border inter-connections and Medium Voltage grids (Voinjama, Pleebo/Fishtown, Zwedru and Greenville); guaranteeing the electrification of the 10 largest settlements in each County, if not under GTG program, than through the development of transitional solar/diesel low voltage mini-grids. Represents a total investment of USD 292M and the electrification of 96 800 homes.
•BTG: Beyond the Grid Program: Electrifying community services, households and public buildings where
the grid is not expected before 2025 through 100% solar based off-grid solutions, prioritizing health,
education (secondary schools) and security (police stations, checkpoints, courthouses and public lighting);
electrifying 75 future off-grid settlements in an equitable way across counties mainly through Solar Home
Systems (SHS) while promoting the sale and rental of solar portable lamps or smaller Solar Home Systems</t>
  </si>
  <si>
    <t xml:space="preserve">In the process of granting of authorization, certification, and licensing of IPPs, investors, developers and entrepreneurs for power sector transactions and operations of various types (grids, mini-grids, off-grids, stand_x0002_alone, etc.), as well as for granting of environmental permits, construction permits, social-economic agreements, etc. the GOL shall ensure, that there will be organized and structured coordination/cooperation between the different actors involved in the authorization, certification and licensing activities by creating a one-stop-shop for the permission process. </t>
  </si>
  <si>
    <t>• Electrify at least 2 000 settlements with grid infra-structure (national, decentralized or mini grids) connecting at least 50% of those settlement’s population by 2030;
• All County capitals will be already electrified before 2025. Electrification of County Capitals either through the National Grid, Decentralized Grids or Transitional Mini-Grids will be a priority of the Government.</t>
  </si>
  <si>
    <t>According to the Stratégie Nationale d’Electrification, the following targets are proposed:
1. 70% of will be served by extension of the grid;
2. 20% will be served through the development of mini-grids (with an energy mix of 50% from hydropower, 25% from diesel, 20% solar and 5% biogas from rice bales);
3. 10% will be served via individual solutions (5% decentralized solar systems or solar kits, and 5% solar lamps).</t>
  </si>
  <si>
    <t xml:space="preserve">(1) Energy policy is under the mandate of the Ministry of Energy and Hydrocarbons (MEH) and its respective Directorate implements policies related to renewable energy development and rural electrification. 
The Agency for Rural Electrification Development, ADER, was established for rural electrification in 2005. is a public administrative institution responsible for rural electrification through grid-extension and off-grid mini-grid systems. ADER implements rural electrification policies, provides technical advice to private operators, and oversees the realization and financing of rural electrification and renewable energy projects. 
The electricity sub-sector is regulated by an independent entity, ORE, which was established in 2002. It is composed of two bodies: the Council of Electricity (CE), a decision-making board, and the Executive Secretariat (SE), with administrative and technical boards. 
(2)The 2017 Electricity Code lays down the legal framework for the Malagasy energy sector. An example of such is the definition of the modalities for authorizations, concessions or self-generation. As regards self-generation, excess power can be sold as long as 60% is consumed on site, with the volume of retail not exceeding 40% of annual generation. Further noteworthy features are that, in cases of grid congestion, renewable energy receives priority access to the grid. The policy allows for tenders in the generation, transmission and distribution sectors.
(3) the Board of Electricity Regulation (ORE) regulates the electricity sub-sector and is responsible for electricity tariffs as well as the monitoring the application of standards, quality and continuity of service, as well as fundamental principles of competition. 
</t>
  </si>
  <si>
    <t>https://ader.mg/appel-offre/</t>
  </si>
  <si>
    <t xml:space="preserve">(1) By 2025 it is hoped that at least 50 clean energy mini-grids will be operational, including the first fully commercial schemes
(2) 2030 targets include a plan to 
-  Increase SWH from 2,000 to 20,000 by 2030 
- Increase Solar PV from 20,000 to 50,000 by 2030 </t>
  </si>
  <si>
    <t>Share of rural population served by non-system service network (mini-networks and autonomous systems) electricity from renewable energy - 36.9% by 2020, 66.64% by 2030
Share of population connected to energy-based mini-grids, renewable or hybrid - 33.56% by 2020,  38.48% by 2030
Share of population served by an autonomous and renewable energy-based system - 7.09% by 2020, 30.76% by 2030</t>
  </si>
  <si>
    <t>2020: No Import duty and reduced VAT on Solar PV</t>
  </si>
  <si>
    <t>http://global-climatescope.org/assets/data/docs/updates/2020-02-06-sub-saharan-africa-market-outlook-2020.pdf
https://www.pv-magazine.com/2020/04/07/mali-exempts-solar-from-vat-import-duties/</t>
  </si>
  <si>
    <t>(1) The Energy Strategy 2015-2025 set a target of 200MW of small and mini-hydro by 2025
(2) Mozambique’s rural electrification fund FUNAE has two decades of experience in the off-grid power sector. FUNAE operates as the de facto rural electrification agency. About 3.7 million off-grid customers are estimated to have gained access to modern energy services through FUNAE’s off-grid programs – mostly with solar power systems - between 2005-2014.</t>
  </si>
  <si>
    <t xml:space="preserve">The Mozambique Energy For All (ProEnergia) Programme aims to increase access to electricity services for about 272,000 new customers in targeted areas of Mozambique (250,000 through grid densification, 4,000 through mini-grids and 18,000 SHSs by incentivizing the SHS market). </t>
  </si>
  <si>
    <t>(1) Decree 58/2014 was approved creating Mozambique’s feed-in tariff for renewable energy. Further regulation is still pending to implement the price premium. Decree 58/2014 creates Mozambique’s feed-in tariff, which applies to biomass, wind, small hydro and solar projects from 10 kW to 10 MW.
(2) Mozambique employs a uniform tariff structure for all power projects. Off-grid projects, such as mini-grids, are made to charge the national tariff (set by EdM) which are
not sufficient to cover the operational and maintenance costs let alone provide a return on investment. All mini-grids installed by FUNAE apply the national tariff</t>
  </si>
  <si>
    <t>(1) https://www.rvo.nl/sites/default/files/2019/01/Final-Energy-report-Mozambique.pdf
(2) https://gggi.org/site/assets/uploads/2019/02/20190218_-Country-Brief_Mozambique.pdf</t>
  </si>
  <si>
    <t>The Harambee Prosperity Plan sets 2020 energy access goals, and mentions solar-powered mini-grids and standalone systems as the main vehicles for achieving these goals</t>
  </si>
  <si>
    <t>The current Government-funded Solar Revolving Fund offers its customers 5-year loans at a 5% fixed interest rate. There is also a plan to introduce a revolving fund for the OGEMP, which would offer off-grid customers 6-month, 1-year and 5-year loans at the prime interest rate (currently 12.25%). A minimum purchase amount would be set for all three loan durations. The 6-month and 1-year loans would focus on making basic energy technologies and energy baskets affordable to the lowest income households</t>
  </si>
  <si>
    <t xml:space="preserve">Mentions promoting solar photovoltaic for pumping and electrification. </t>
  </si>
  <si>
    <t>Niger does not have any explicit regulations or policies in place about how mini-grid operators will be compensated if the grid enters their territories</t>
  </si>
  <si>
    <t>Law No. 2003-004 of January 31, 2003, relating to the Electricity Code and its implementing decree No. 2004-266 / PRN / MME of September 14, 2004 govern all activities in production, transport, distribution, import and export of electrical energy, as well as rural electrification without distinction of sources and types of energy. However, these provisions are being revised to clarify the specifics relating to renewable energies. When the cumulative power of the installations is less than 10 kilowatts, the declaration is addressed to the Minister in charge of Energy which issues a receipt and informs the Multisectoral Regulatory Authority.</t>
  </si>
  <si>
    <t xml:space="preserve">(1) No Importy Duty and Sales Tax on Solar PV
(2) the mini-grid components that are not considered to be renewable energy (e.g. batteries) are currently subject to import duties and VAT. </t>
  </si>
  <si>
    <t>(1) https://www.gogla.org/sites/default/files/resource_docs/niger_country_brief.pdf
(2) https://www.usaid.gov/sites/default/files/documents/1860/PAOP-Niger-MarketAssessment-Final_508.pdf</t>
  </si>
  <si>
    <t>Rural Electrification Strategy and Implementation Plan (RESIP) that promotes off-grid renewable energy such as mini grids and stand alone systems</t>
  </si>
  <si>
    <t>The latest policy on minigrids guarantees that operators holding a permit will be compensated once the main grid arrives. They may either convert their operation into an interconnected mini-grid or sell their assets at the depreciated price plus 12 months of revenue</t>
  </si>
  <si>
    <t>(1) Nigerian Electricity Regulatory Commission (NERC) Minigrid Regulation
(2) Nigeria allows private companies to build projects and sell electricity to customers. Its regulations define mini-grids as being 1MW or smaller and either isolated or connected to the main grid. For an independent power producer (IPP) to supply electricity to two or more neighboring businesses/households using a mini-grid 100kW to 1MW in size, it must secure a mini-grid distribution permit from the NERC regardless of grid-connection status. For sub-100kW projects, a permit is optional.</t>
  </si>
  <si>
    <t>(1) http://rea.gov.ng/wp-content/uploads/2018/07/NERC-Mini-Grid-Regulation.pdf
(2) https://minigrids.org/wp-content/uploads/2020/06/Mini-grids_Market_Report-20.pdf</t>
  </si>
  <si>
    <t>5% import duty and 5% VAT on PV components</t>
  </si>
  <si>
    <t xml:space="preserve">48%  householdss electrified through mini-grid and off grid solutions. 
</t>
  </si>
  <si>
    <t>In its Rural Electrification Strategy (RES),  Rwanda’s universal access target includes offgrid solutions and plans to have 52 percent of households connected to the grid and 48 percent with at least a Tier 1 off-grid connection (either SHS or mini-grid).</t>
  </si>
  <si>
    <t>In the case of grid arrival, licensees have three options: (i) relocate assets, (ii) sell assets to the main grid (REG), or (iii) become a small power producer and/or a distributor of electricity purchased from the main grid. If a licensee takes the second option, the main grid may buy generation assets without buying distribution assets. In the case of a dispute about the purchase price, RURA will act as the arbitrator and make the final determination.</t>
  </si>
  <si>
    <t xml:space="preserve">Rwanda's Utility Regulation Authority (RURA) introduced a simplified licensing regime for off-grid renewables which provides a supportive and stable legal framework to the sector. Developers can apply for licenses to develop mini-grid of up 1 MW and small generation projects of up to 5 MW. The licenses for full mini-grid awards exclusive rights on transport and retail of energy for 5 to 25 years in a geographically determined area, while generation remains open to competition if it is proven that the system is not meeting demand. to retail can be awarded, as well as isolated distribution grid only licenses with cover distribution and retail for periods ranging from 5 to 25 years. The tariff can be set by the developer at a level allowing cost recovery and a 'reasonable rate of return'. </t>
  </si>
  <si>
    <t xml:space="preserve">26% rural access met through mini-grid and off-grid renewable energy systems by 2030
</t>
  </si>
  <si>
    <t>The government established a top-down priority investment program called PPER (Programmes Prioritaires d’Electrification Rurale) to boost rural electrification.  The PPER concessionaires receive a subsidy from ASER (the Agency for Rural Electrification) for a portion of their initial investment cost</t>
  </si>
  <si>
    <t xml:space="preserve">SE4ALL targets:
- Target to have 14% of the rural population served from off-grid renewable energy electricity services by 2020 (11% mini-grid and 3% standalone systems), and 37% by 2030 (27% mini grid and 10% stand alone systems)
</t>
  </si>
  <si>
    <t xml:space="preserve">https://www.se4all-africa.org/fileadmin/uploads/se4all/Documents/Country_AAs/Sierra_Leone_Sustainable_Energy_For_All_Action_Agenda.pdf AND https://www.se4all-africa.org/fileadmin/uploads/se4all/Documents/Country_PANER/Sierra_Leone_National_Renewable_Energy_Action_Plans.pdf
</t>
  </si>
  <si>
    <t xml:space="preserve">For a basic licence holder, the arrival of the main grid or full mini-grid licenced project would require it to decommission and remove its assets within two months without being entitled to any refund or compensation.
For a full licence holder, on arrival of the main grid, the licence can be converted into an interconnected mini-grid contract or the developer can remove all its assets. If it chooses to remove its assets, the developer will get financial compensation equivalent to the remaining depreciated value of the privately financed assets. In addition, it will also be able to receive development and construction costs, as defined during the tariff determination by the commission plus one audited annual revenue generated from the mini-grid. </t>
  </si>
  <si>
    <t xml:space="preserve">(1) Tender for mini-grids under the DFID-funded, UNOPS managed programme have been issued. 50 solar mini-grids have been deployed, which are maintained and operated by three international companies (PowerGen, PowerLeone, WINCH) 
(2) Rural Renewable Energy Project, DONOR: Foreign, Commonwealth and Development Office (FCDO), CONTRIBUTION: 37,739,328 GBP.  aims to provide up to 5MW of sustainable renewable electricity in rural communities through mini-grid installations with private sector involvement. </t>
  </si>
  <si>
    <t>(1) http://iati.dfid.gov.uk/iati_documents/51719400.odt
(2) http://www.energy.gov.sl/home/rural-renewable-energy-project/</t>
  </si>
  <si>
    <t xml:space="preserve">NDC mentions how solar resources have been utilized for off-grid generation in the country, as well as for water heating for municipal buildings. </t>
  </si>
  <si>
    <t>According to the South Sudan Infrastructure Action Plan, by 2024, 1,350,000 improved cooking stoves; 74,300 biogas digesters; 202,500 solar home electricity; 6,800 institutional solar electricity; 6,800 small thermal water heaters; 68,000 solar cookers; and 6,800 solar irrigation pumps (each irrigating a quarter of hectare) will be disseminated in the rural areas.</t>
  </si>
  <si>
    <t>Aim to install 1.1 million Solar Home Systems (SHSs) by 2030</t>
  </si>
  <si>
    <t>NDC mentions how the integration of RE in the power system will be partially achieved by solar rural electrification, mainly through the installation of 1.1 million Solar Home
Systems (SHSs) by 2030</t>
  </si>
  <si>
    <t>According to the 2014 SPP framework, upon arrival of the main grid, a formerly isolated mini-grid could interconnect and operate as an SPP (selling wholesale electricity to TANESCO) or a small power distributor (purchasing wholesale electricity from TANESCO), or both. In the 2017 revision, a further compensation to mini-grid operators was introduced, for their distribution assets, if they chose not to interconnect and complied with necessary standards. Compensation is limited to those cases in which the main grid arrives within two to fifteen years of the mini grid’s commercial date of operation. The compensation amount is limited to the replacement cost of based on the REA’s average capital cost for installing distribution in rural areas measured on a cost per kilometre basis, minus depreciation measured from the date when the mini grid’s assets when installed.</t>
  </si>
  <si>
    <t xml:space="preserve">The 2018 version of the SPP regulations require mini grids and gridconnected generators under 100 kW to register for a license.
The SPP framework allows small mini-grid (below 100 kW) developers to negotiate tariffs directly with future customers,  subject to possible regulatory review in case of significant customer complaints. A further revision to the framework in 2015 allowed bulk electricity sales to the utility, and introduced a FiT for hydro and biomass generation. The rules defined a competitive process for solar and wind projects between 1 MW and 10 MW. </t>
  </si>
  <si>
    <t>Tanzania Bureau Standards adopted the Lighting Global Standard for smatandardsll renewable energy and hybrid systems for rural electrification. The basic standards (TZS 1951- 9-5 and TZS 1952) involve all solar power and related products manufactured inside the countryor imported. In late 2018, Tanzania updated its Pre-Export Verification of Conformity programme</t>
  </si>
  <si>
    <t xml:space="preserve">National Electrification Strategy: Targets universal access by 2030, i.e. providing access to an additional 1.3 million households (53% through grid, 43% SHS, 4% mini-grids)
</t>
  </si>
  <si>
    <t>(1) New call 2020:
In 2019, the Togolese Rural Electrification and Renewable Energy Agency (AT2ER) invited prequalification bids by 28 November for the development, co-financing, construction, operation and maintenance of solar PV-based mini-grids and distribution in 317 localities across the country, as well as the distribution and marketing of electricity to customers. Tenders are announced on the AT2ER website
(2) In Early 2021:
In early 2021, Togo’s Rural Electrification and Renewable Energy Agency announced the first 129 localities to be electrified by its mini-grid programme.</t>
  </si>
  <si>
    <t xml:space="preserve">Exemptions and reductions of import duties (0%), company tax, minimum flat tax, professional tax, property tax and VAT (0%) for approved off-grid solar companies </t>
  </si>
  <si>
    <t>26% rural electrification penetration rate by 2022 including through 138,500 off-grid connections</t>
  </si>
  <si>
    <t>NDC mentions expanding the use of off-grid solar system to support value addition and irrigation in agriculture and support water supply</t>
  </si>
  <si>
    <t xml:space="preserve">Licence Exemption for small mini-grids with generation less than 2 MW
</t>
  </si>
  <si>
    <t>Tax exemption on all Solar PV equipment</t>
  </si>
  <si>
    <t>(1) the Rural Electrification Fund Act 2002  provides for decentralised electrication using renewable energy, and allowed for the establishment of the Rural Electrification Fund Board responsible for holding and distribution of Rural Electrification Funds for all rural electrification projects countrywide
(2) The Zimbabwe Energy Regulatory Agency (ZERA) board issues and withdraws licences from all players in the Electricity, Petroleum and Renewable Energy Sectors.  It is also responsible for creating a legal framework for fair competition of both private and public players</t>
  </si>
  <si>
    <t>(1) https://www.iea.org/policies/5237-rural-electrification-fund-act?country=Zimbabwe&amp;qs=zimbab
(2) https://www.iea.org/policies/5236-energy-regulatory-act?country=Zimbabwe&amp;qs=zimbab</t>
  </si>
  <si>
    <t xml:space="preserve">All the available renewables based off-grid products shall adhere to the specified quality standards. The regulator along with Standards Association of Zimbabwe (SAZ) have endorsed the International Electro-technical Commission (IEC) standards for solar PV and lighting as national standards for use in Zimbabwe among others. </t>
  </si>
  <si>
    <t xml:space="preserve">Power System Master Plan 2016 indicates that the electrification rate improvement has two paths: one is on-grid connection, the other is off-grid connection (e.g. SHS).
</t>
  </si>
  <si>
    <t>(1) Launched tenders for solar PV mini-grid connected lighting systems in February 2019
(2) 170 kW BREL solar mini-grid project came online in early 2020, financed by IDCOL as part of its solar minigrids initiative for islands and other remote areas.</t>
  </si>
  <si>
    <t>(1) Bangladesh's Infrastructure Development Company Limited (IDCOL) has implemented the world's largest solar home system (SHS) rollout programme since 2003 which offered soft finance to approved partner organisations, who sell SHS in rural areas. They pass the IDCOL soft financing through to end consumers by offering three-year micro-credit, allowing the rural poor to afford SHS through monthly payments.
 (2) IDCOL also runs two other solar programmes, though these have been at a much smaller scale:
- Solar irrigation pumps: project sponsors can offer grants of up to 40% of the cost, as well as soft loans;
- Solar mini-grids: sponsors put up only 20% equity, with 50% grant and 30% soft loans from IDCOL; they can then charge a tariff of $0.38 per kWh, along with a one-time connection cost of $38-64 and monthly line rent of $1-2.57 per customer.</t>
  </si>
  <si>
    <t>(1) http://global-climatescope.org/policies/4215
(2) http://documents.worldbank.org/curated/en/218251551754892999/Bangladesh-Scaling-Up-Renewable-Energy-Project</t>
  </si>
  <si>
    <t>Mentions off-grid electricity such as solar home systems, hydro (pico, mini and micro) as a mitigation action</t>
  </si>
  <si>
    <t xml:space="preserve">The Electricity Authority of Cambodia (EAC) created a process by which isolated mini grids could become SPDs that can purchase electricity at the wholesale price from EdC or neighboring countries at lower prices than the cost of diesel generation. Going beyond a typical regulatory role, the EAC provided ground-level engineering assistance to many licensees in the form of advice on how to build and operate the mini grid’s distribution system so that it could integrate with the main grid at some time in the future. Currently, more than 250 formerly isolated private mini grids in Cambodia have connected to the national grid as SPDs, serving more than 1 million customers.
The EAC is responsible for
regulating mini-grids and their integration with the main
grid. A Rural Electrification Fund provide grants and lowinterest loans to enable expansion and upgrades to meet
regulatory requirements. Each mini-grid has a license for
one exclusive service area. In 2017, most of Cambodia’s
territory was covered by such licenses
</t>
  </si>
  <si>
    <t>(1) The EAC  (electricity authority of Cambodia) may grant various types of electricity license, including licenses for generation, transmission, distribution, retail, or a combined license, as provided for in the Electricity Law of 2001 
(2) Once connected to the main-grid (required by law), the mini-grid operator charges the cost-recovery tariff calculated by the EAC, with profits equal to this tariff minus all operating costs. Until 2016, the EAC calculated the cost-recovery tariff on a caseby-case basis for each operator. In March, 2016, EAC adopted a more rigorous method that benchmarks operators by grouping them according to market size and customer density in groups of about 15. The EAC uses incentives and penalties to ensure that mini-grids comply with their license requirements: operators who demonstrate compliance, including compliance of assets with the EAC’s standards, are granted longer-term licenses and higher mini-grid tariffs
(3)  the Electricity Authority of Cambodia (EAC) played an important role throughout the lifecycle of the mini grid sector. It provided very light regulation at the initial phase through the requirement for developers to register with the EAC, and became much more prescriptive when the sector was well established through, for example, the introduction of a universal tariff. The EAC ensured that this lower tariff regime was balanced with sufficient compensation through the Rural Electrification Fund.</t>
  </si>
  <si>
    <t>(1) https://opendevelopmentcambodia.net/topics/energy-policy-and-administration/#ref-74481-2
(2) https://www.irena.org/-/media/Files/IRENA/Agency/Publication/2018/Oct/IRENA_mini-grid_policies_2018.pdf
(3) https://openknowledge.worldbank.org/bitstream/handle/10986/31926/Mini-Grids-for-Half-a-Billion-People-Market-Outlook-and-Handbook-for-Decision-Makers-Executive-Summary.pdf?sequence=1&amp;isAllowed=y</t>
  </si>
  <si>
    <t xml:space="preserve">The EAC grants exclusive licenses to mini-grids that require them to comply to EAC safety, voltage regulation and performance standards.
Since mini grids and distribution franchises are small scale (e.g., &lt;100 kW), they are not required to conduct environmental impact studies under the Law on Environmental Protection and Natural Resource Management (ILO, 1996); however, technical standards are applied </t>
  </si>
  <si>
    <t xml:space="preserve">DREA programmes covered by the Rural Electrification Fund include the Program for Solar Home System (SHS).
Electricité du Cambodge  (EDC) through Rural Electrification Fund (REF) will provide a subsidy of USD 100 per SHS to rural households </t>
  </si>
  <si>
    <t>Indian Electricity Grid code 2010 &amp; Regulations at individual State level
In case the main grid arrives, the operator has the option to: (1) continue to supply its entire generation to consumers as per a designed standard of performance (with no change in the tariff-setting requirements); (2) generate and supply electricity as per the standard of performance to consumers (with no change in the tariff-setting requirements) and sell the excess generation to the distribution licensee (or distribution companies) at the applicable FiT; or (3) generate and supply the entire generation to the distribution licensee at the applicable FiT. The FiT is determined by the Uttar Pradesh Electricity Regulatory Commission through the Regulations for Captive and Renewable Energy Generating Plants.</t>
  </si>
  <si>
    <t>(1) The Ministry of Power, which is in charge of electricity. Under Ministry of Power, comes the Central Electricity Authority (CEA), which is responsible for the technical coordination and supervision of programmes. A public centre enterprise that falls under the purview of the ministry is Rural Electrification Corporation (REC) Ltd. It's main objective is to finance and promote rural electrification projects all over the country. The Ministry of New and Renewable Energy (MNRE) is the main institution resposible for RE development, including off-grid projects., but there are also many regional bodies such as the Uttar Pradesh New and Renewable Energy Development Agencies, which are responsible for project implementation. 
(2) Under the government's household electrification scheme, the task for providing a continuous supply of electricity primarily falls on the state-run DISCOMs. They not only have to ensure that they produce/buy and supply electricity, but also that they do so in the most sustainable and efficient manner possible, while recovering revenues. Until such time, DRE systems, such as solar home systems and micro-grids being implemented in many areas, will not find favour. 
(3) The Uttar Pradesh Electricity Regulatory Commission issued a policy for developing off-grid power systems with the aim of meeting basic power requirements of villages that are yet to be electrified. The policy came into force on 6 April 2016 and is valid for 10 years. The maximum capacity of the plants under the policy is 500kW. The plants are to be developed on a Build-Own-Operate basis, including mandatory 10 years of operation and maintenance. Developers are eligible for 30% capital subsidy if the project is in a village earmarked by the government. Residential users have to be supplied with a minimum three hours of power in the morning and five hours in evening. Commercial units are to be supplied with six hours of power daily. If the grid network becomes accessible to the village post the commissioning of the off-grid system, the power can be sold to the state distribution company at a tariff that is agreed mutually by the developers and the company. 
(4) For mini-grid projects developed through the capital subsidy route, tariffs are restricted to a flat monthly fee of Indian rupees (INR) 60 (~USD 0.8) for a load of 50 watts (W) and a monthly flat fee of INR 120 (~USD 1.6) for a 100 W load of eight hours daily. For loads above 100 W, the tariff can be mutually agreed upon by the consumer and developer (UPNEDA, 2016). Other projects can set tariffs at negotiated rates between the operator and the consumers. The applicable tariff regulation may change once the main grid arrives</t>
  </si>
  <si>
    <t>(1) https://energypedia.info/wiki/India_Energy_Situation
(2) https://www.friendsofeurope.org/insights/the-journey-towards-universal-electrification-in-india/
(3) http://global-climatescope.org/policies/5036
(4) https://www.irena.org/-/media/Files/IRENA/Agency/Publication/2018/Oct/IRENA_mini-grid_policies_2018.pdf</t>
  </si>
  <si>
    <t>(1) Standards:
Testing Procedure for Solar Photovoltaic Water Pumping System
Specification
Specification of 12 W LED Solar Street Lights
Technical specifications for Solar Photovoltaic Lighting Systems &amp; Power Packs
Universal Solar Pump Controller (USPC) USPC Specifications for Stand-alone applications
Specification of Solar Photovoltaic Water Pumping Systems
(2) The Mini-Grid Renewable Energy Generation and Supply Regulations, 2016 define different technical standards and certification for mini-grids, depending on capacity. Mini-grids with a capacity above 50 kW either have to comply with the Uttar Pradesh Power Corporation Limited’s guidelines or the security measure defined in the Central Electricity Authority (Technical Standards for Connectivity of the Distributed Generation Resources) Regulations, 2013. Also, the CEA regulations or Central Electricity Authority (Measures relating to Safety and Electric Supply) Regulations, 2010 set rules to be respected in the mini-grids design under the mini-grid regulation. For systems with a capacity under 50 kW, simplified standards have been defined. The Uttar Pradesh Power Corporation Limited’s distribution network code and guidelines for the design and construction of distribution lines include technical standards to be respected by mini grids</t>
  </si>
  <si>
    <t>(1) https://mnre.gov.in/solar/standard-specs-cost
(2) https://www.irena.org/-/media/Files/IRENA/Agency/Publication/2018/Oct/IRENA_mini-grid_policies_2018.pdf</t>
  </si>
  <si>
    <t>(1) A capital subsidy of INR 500 per lamp will be provided for CFL and LED based Solar Lanterns in Andhra Pradesh. Under a scheme promoted by the New &amp; Renewable Energy Development Corporation of Andhra Pradesh (NREDCAP), individuals can avail an INR 500 subsidy on CFL or LED based solar lanterns.
(2) Under the Solar Pumping Program farmers are provided with a subsidy of 86% on solar PV pumping systems. The policy was introduced in the fiscal year ended March 2011. Around 7000 pumps had been deployed by January 2014.
Implemented by the Horticulture Department of the Government of Rajasthan, the programme allows farmers using a drip irrigation system and having a water storage facility to avail a subsidy of 86% on SPV pumping systems.
(3) INDIA - TAMIL NADU SOLAR MANUFACTURING SUBSIDY POLICY
Overview
A special capital subsidy covering 15% of plant and machinery cost is available for solar energy equipment manufacturers in Tamil Nadu. The subsidy, which came into effect on 7 May 2008, has a cap of INR 3m.
The Micro, Small and Medium Industries Policy 2008 outlines the subsidy policy.
Qualified equipment under the scheme includes:
1. Flat -plate solar collectors
2. Concentrating and pipe type solar collectors
3. Solar water heaters and systems
4. Solar crop dryers and systems
5. Solar stills and desalination systems
6. Solar pumps based on solar thermal and solar photo-voltaic conversion
7. Solar power generating systems
8. Solar photo-voltaic modules and panels for water pumping and other applications
9. Solar cookers
10. Solar refrigerators, solar cold storage air conditioning systems
(4) A capital subsidy of INR 20,000/kW per applicant will be provided for rooftop solar systems under the Chief Minister's Solar Rooftop Capital Incentive Scheme in the south Indian state of Tamil Nadu. The scheme began on 18 October 2013.
In February 2014, the subsidy was still available to individuals or groups.
This incentive by the state is in addition to any federal level incentives. Applicants availing this scheme will however not be eligible for the state's generation based incentive for solar plants.
(5) Saubhagya is a scheme meant to connect all un-electrified households by 2019. the scheme expanded subsidies for electrification to include not only below poverty line households, but also other households that were identified using the 2011 socio-economic and caste census (SECC) data. It provided free connections to households having at least one ‘deprivation’ (out of the seven listed under SECC). This was significant as the definition of ‘deprivation’ encompassed several criteria, including parameters such as female-headed households, scheduled caste and tribal households, among other factors. Households that were not eligible for subsidies per SECC data were also connected, but on the condition that they pay a nominal amount of INR 500 to the electricity distribution companies (DISCOMs) in 10 on-bill instalments.
(6) India's solar water pump subsidy/KUSUM scheme</t>
  </si>
  <si>
    <t>(1) http://global-climatescope.org/policies/3927
(2) http://global-climatescope.org/policies/3945
(3) http://global-climatescope.org/policies/3919
(4) http://global-climatescope.org/policies/3923
(5) https://www.friendsofeurope.org/insights/the-journey-towards-universal-electrification-in-india/
(6) https://economictimes.indiatimes.com/news/economy/agriculture/budget-2020-govt-expands-pm-kusum-scheme-for-solar-pumps-targets-to-cover-20-lakh-farmers/articleshow/73833089.cms</t>
  </si>
  <si>
    <t>Mongolia's Renewable Energy Law (2007) is the primary legislation that enables renewable energy projects.</t>
  </si>
  <si>
    <t>(1) plans to install 32,000 household level solar home systems by 2020
(2) plan  to increase the share of small scale renewable energy to 30% of total energy consumption by 2030</t>
  </si>
  <si>
    <t>(1) https://www.undp.org/content/dam/undp/library/Environment%20and%20Energy/MDG%20Carbon%20Facility/NAMA%20Final%20Lao%20PDR2.pdf
(2) https://www4.unfccc.int/sites/ndcstaging/PublishedDocuments/Lao%20People%27s%20Democratic%20Republic%20First/Lao%20PDR%20First%20NDC.pdf</t>
  </si>
  <si>
    <t>NDC discusses how the Government of Lao PDR has also laid the foundations for the implementation a renewable energy strategy that aims to increase the share of small scale renewable energy to 30% of total energy consumption by 2030</t>
  </si>
  <si>
    <t xml:space="preserve">The Law on Electricity, 2011 has made Ministry of Energy and Mines (MEM) responsible for framing policies and strategies for the energy sector </t>
  </si>
  <si>
    <t xml:space="preserve">https://www.unescap.org/sites/default/files/Lao%20PDR%20National%20Sustainable%20Energy%20Strategy%20Report.PDF
</t>
  </si>
  <si>
    <t>Indonesia’s electricity access efforts are concentrated in the provinces that are home to the country’s 2 500 un-electrified villages, mainly in East and Central Java, East Nusa Tenggara and Papua. The government’s plans are tailored to each province’s population density, geography and available supply, combining grid extension and distributed solutions (such as renewable, diesel and hybrid mini-grids)</t>
  </si>
  <si>
    <t>In 2016, Indonesia’s Ministry of Energy and Mineral Resources updated regulations on Small Distributed Power Generation Using Renewable Energy (Ministerial Regulation No. 1122 K/30/MEM/2002) that enable the private sector to serve off-grid communities through business “concession areas,” where private companies can act as integrated utilities that generate (often renewable) power and transmit or distribute that power to households. In general, electricity tariffs for mini-grid customers in rural villages are unregulated. Users discuss the tariff and collectively agree to pay a monthly flat rate that is commonly seen to range between Indonesian rupiah (IDR) 5 000 (USD 0.35) and IDR 70 000 (USD 4.6). The tariff is set according to consumers’ ability to pay. In some cases, the local government may play a role in determining the tariff to be paid by mini-grid customers</t>
  </si>
  <si>
    <t>The Ministerial Regulation No. 36/2018 includes technical specifications for mini-grid systems, regarding installation capacity, type of inverter, type of battery and daily energy allocation for end users. The regulation applies only to mini-grids funded by the government. For privately funded mini-grids, specifications may vary depending on the purpose</t>
  </si>
  <si>
    <t xml:space="preserve">(1) Value Added Tax (VAT) exemptions apply to taxable goods imported to develop renewable energy projects, as long as no substitutes are manufactured in Indonesia. Exemptions are valid for 2 years with optional exenstion depending on applicability and feasibility. As of 2016, the exemption is still applicable.
The VAT exemption applies to machinerey (both constructed and dismantled); while tax may still be rasied on spare parts that companies need to use renewable energy for end-product manufacturing.
(2) Accelerated depreciation and amortisation of capital and fixed assets for several sectors and industries in Indonesia, particularly useful in developing renewable energy projects such as infrastructure and power contribution.
</t>
  </si>
  <si>
    <t xml:space="preserve">(1) http://global-climatescope.org/policies/4003
(2) http://global-climatescope.org/policies/4019
</t>
  </si>
  <si>
    <t>(1) By 2030, 6 million people in rural areas will have access to electricity generated by a variety of sources, at least 30 % of which will be sourced from renewables such as of mini-hydro, biomass, solar, wind and solar mini-grid technologies.
(2)  approximately 250,000 connections using “pre-electrification” solutions such as temporary mini grids or off grid solar home systems will be viable for households who can expect to be connected to the grid at the very end of the roll-out program (2030).</t>
  </si>
  <si>
    <t>(1) https://www4.unfccc.int/sites/ndcstaging/PublishedDocuments/Myanmar%20First/Myanmar%27s%20INDC.pdf
(2) https://energypedia.info/images/3/37/Myanmar_NEP_Roadmap_and_Prospectus_Draft_Final_14_08_28.pdf</t>
  </si>
  <si>
    <t>By 2030, 6 million people in rural areas will have access to electricity generated by a variety of sources, at least 30 % of which will be sourced from renewables such as of mini-hydro, biomass, solar, wind and solar mini-grid technologies.</t>
  </si>
  <si>
    <t xml:space="preserve">The Myanmar National Electrification Program (NEP) Roadmap and Investment Prospectus mentions how the electrifcation programme's roadmap to 100% electrification by 2030 envisages the least cost roll-out of the grid, alongside the development of mini-grid and off-grid solar home solutions. </t>
  </si>
  <si>
    <t>MYANMAR ELECTRICITY LAW OF 2014
Permits foreign investment in power projects of any size in the country, with a maximum ownership of 80%. Previously, the governing law stated that power projects under 10MW may be owned only by citizens.
For small (&lt; 10MW) and medium-sized projects (10-30MW), approvals are required by the regional or state governments if they are not connected to the grid.</t>
  </si>
  <si>
    <t>The national tax law enacted in January 2016 exempts from commercial taxation solar panels, solar charger controllers and solar inverters.
.</t>
  </si>
  <si>
    <t xml:space="preserve">http://global-climatescope.org/policies/5305
</t>
  </si>
  <si>
    <t>600,000 solar home systems and 1500 solar power systems (solar PV and solar pumping systems) by 2030</t>
  </si>
  <si>
    <t>By 2030, increase the reliable supply of clean energy, ensuring access to all. Increase the quantity (kWh), quality, reliability, and affordability of electricity access from  renewable sources. Strengthen transmission and distribution links to support upscaling of e-cooking, e-heating, etransport and charging stations. Develop enabling environment to provide power to small and mid-size enterprises (SMEs) using distributed renewable energy generation sources.</t>
  </si>
  <si>
    <t>The Electricity Act, 1992 provisions that no license will be required for hydropower projects of less than 1000 kW capacity until they are registered with the District Water Resources Committee and the registration information is sent to the Department of Electricity Development (DoED)</t>
  </si>
  <si>
    <t>(1) Nepal offers subsidies for renewable energy projects of up to 1MW, with the level of support dependent on the technology and remoteness of installation. In May 2016, the renewable energy subsidy policy was updated, introducing generation-based support rather than capital-only subsidies. 
(2) In 2012, the Alternate Energy Promotion Centre (AEPC) launched a subsidy program to promote mini-grids for rural electrification. Initially, AEPC provided subsidies for community- and cooperative-owned hydropowered mini-grids; as of 2017, privately owned projects are eligible. AEPC provided subsidies for community- and cooperative-owned mini-grids supported by small hydro projects ranging from less than 10 kW to 1 MW, including some larger projects connected to the national grid. Eligible projects receive a subsidy that covers 50 percent of capital costs</t>
  </si>
  <si>
    <t>(1) http://global-climatescope.org/policies/3959
and 
https://www.aepc.gov.np/uploads/docs/2018-06-19_RE%20Subsidy%20Policy,%202073%20(English).pdf
(2) https://www.usaid.gov/energy/mini-grids/case-studies/nepal-hydropower</t>
  </si>
  <si>
    <t>There are a limited number of off-grid solar companies operating in the Philippines due to the government’s strict regulatory controls on electrification. Companies need to obtain accreditation as a Qualified Third Partiy (QTP) or New Power Producer (NPP) in order to benefit from the government's subsidy fund. The majority of electrification through stand-alone solar systems is currently being driven by distribution utilities in a fee-for-service business model.</t>
  </si>
  <si>
    <t xml:space="preserve">(1) Missionary Electrification Subsidy (ME Subsidy) will be granted to the selected new power producers to allow recovery of the cost of generation.
(2) Accelerating Household Electrification through Regulated Solar Home Systems: SHS can be installed by distribution utilities (DU), and are funded by fees collected from consumers and by government subsidies. This circular regulates the tariff collection process and the associated government subsidies.
(3) Subsidies have played an important role in the Philippines rural renewable energy market, thanks to the establishment of the UCME Fund, which provides subsidies in areas not interconnected to the main grids. Aside from NPC, SPUG, NPPs and QTPs (which can be conventional or renewable energy developers) are eligible to tap the
UCME.
</t>
  </si>
  <si>
    <r>
      <t xml:space="preserve">(1) https://www.iea.org/policies/6245-resolution-for-electricity-generation-rates-and-subsidies-for-off-grid-areas?country=Philippines&amp;jurisdiction=National&amp;qs=PHIL&amp;status=In%20Force
(2) https://www.iea.org/policies/6149-accelerating-household-electrification-through-regulated-solar-home-systems?country=Philippines&amp;jurisdiction=National&amp;qs=PHIL&amp;status=In%20Force
(3) </t>
    </r>
    <r>
      <rPr>
        <sz val="10"/>
        <color rgb="FFFF0000"/>
        <rFont val="Arial"/>
        <family val="2"/>
      </rPr>
      <t>https://www.seforall.org/sites/default/files/2019-11/EF-2019-TP-SEforALL-w.pdf</t>
    </r>
  </si>
  <si>
    <t>(1) Decree 138 -2013 establishes sales tax exemption for all equipment, material and services related to renewable energy generation.
The exemption is from a 12% sales tax is charged on goods, services and imports.
On 01 August 2013, Decree 138 amended Decree 70-2007, and states that if the developer has already paid sales taxes prior to the construction start date, there will be a tax credit once the construction starts.
(2) Decree 138 -2013 establishes import tax exemption on equipment, machinery and material for renewable energy projects.
The exemption also applies to temporarily rented imported equipment and machinery for construction and maintenance of renewable energy projects.
On 01 August 2013, Decree 138 amended Decree 70-2007, and it is now applicable to any project of electricity generation from renewable resources, independently of size, capacity or power.
(3) Decree 138 -2013 establishes income tax exemption for renewable energy projects for a period of ten years.
Developers may be exempt from income tax and other Honduras taxes (Impuesto Sobre la Renta, Aportación Solidária Temporal and Impuesto al Activo Neto). This applies to renewable energy projects and payment of services contracted by developers (eg, feasibility studies, installation, construction and monitoring of renewable energy projects).
The exemption is applicable to any project of electricity generation from renewable resources, independently of its size, capacity or power. The tax exemption qualifying period starts from the plant’s commissioning date.
Exemption also extends to financial services and investments in renewable energy projects, whether from domestic or foreign sources, including bilateral or multilateral agencies with focus on development.</t>
  </si>
  <si>
    <t>(1) http://global-climatescope.org/policies/1944
(2) http://global-climatescope.org/policies/1948
(3) http://global-climatescope.org/policies/1946</t>
  </si>
  <si>
    <t>The National Rural Electrification Plan (PNER) 2016-2025 sets a goal of achieving 99% electrification by 2025 with substantial investments envisaged in small-hydropower plants and standalone solar PV systems</t>
  </si>
  <si>
    <t>The Supervisory Agency for Investment in Energy and Mining (OSINERGMIN) sets the tariffs and prices for electricity, and oversees legal, technical and contractual compliance. Consumer tariffs vary across urban and (off-grid) rural areas and are set every four years based on the (1) nature of the investor (public or private), (2) size of the power plant and (3) location. All users with a monthly consumption lower than 100 kWh get a tariff discount. Those consuming up to 30 kWh are given a discount ranging from 25% to 62.5%, depending on the nature of the connection (Table CS 8.2), while consumers using between 30 and 100 kWh see a net reduction of their monthly bills ranging between7.5 and 18.75 kWh</t>
  </si>
  <si>
    <t>The state offers capital cost subsidies for projects targeting rural electrification of between 200 to 5 000 connections as well as partial coverage of operating and maintenance costs. Rural electrification is also supported by the The National Fund for Rural Electrification (FONER)</t>
  </si>
  <si>
    <t>Off-grid electrification (electrification of individual rural Households-HH):
- 110.000 rural HH (45 percent of identified market potential) to be electrified Solar Home Systems until 2025 (installed capacity around 5.5 MWp))</t>
  </si>
  <si>
    <t>Off-grid electrification (electrification of individual rural Households-HH):
110.000 rural HH (45 percent of identified market potential) to be electrified Solar Home Systems until 2025 (installed capacity around 5.5 MWp))
- Rural electrification based on renewable energy (photovoltaic (PV) systems, solar home systems (SHS), wind energy converters, where feasible, and biomass, both in stand-alone and hybrid schemes)</t>
  </si>
  <si>
    <t>Implementation of credit schemes through a revolving fund to be managed under the PARE in order to enable poor rural households purchase REN systems especially for lighting (initially being implemented under the recently approved Rural Energy Access Project at PARE)</t>
  </si>
  <si>
    <r>
      <t xml:space="preserve">(1) VAT exemption on Liquid Petroleum Gas (LPG); Excise duty waiver on denatured alcohol; Increasing tax on kerosene. 
The government however increased import duty on cookstoves from 10% to 35% and later in 2019 reviewed it to 25% in view of realigning the sector to the Big Four Agenda
</t>
    </r>
    <r>
      <rPr>
        <b/>
        <sz val="10"/>
        <color rgb="FF000000"/>
        <rFont val="Arial"/>
        <family val="2"/>
      </rPr>
      <t>(2) 2020: Kenya fiscal responses to the pandemic resulted in clean cook stoves and fuels losing the VAT exemption in place since 2016.</t>
    </r>
  </si>
  <si>
    <r>
      <rPr>
        <sz val="10"/>
        <color rgb="FF000000"/>
        <rFont val="Arial"/>
        <family val="2"/>
      </rPr>
      <t xml:space="preserve">(1) Togo’s electrification strategy outlines clear timelines to achieve interim electricity access targets, backed by cost estimates for each relevant technology.
For instance, mini-grids are identified as requiring XOF 12 billion (USD 20.2 million) per year, or XOF 147 billion (USD 247.5 million) in total. The plan estimates the costs of providing tax incentives, technical assistance, credit lines and results-based subsidies
</t>
    </r>
    <r>
      <rPr>
        <b/>
        <sz val="10"/>
        <color rgb="FF000000"/>
        <rFont val="Arial"/>
        <family val="2"/>
      </rPr>
      <t>(2) in late 2020: As part of the partnership in between Bboxx EDF Togo and SunCulture, the Government of Togo will provide a 50% subsidy to halve the cost of irrigation systems for 5,000 farmers. This is alongside tax exemptions on import duties and VAT on water pumps.</t>
    </r>
  </si>
  <si>
    <r>
      <t xml:space="preserve">(1) Some grant agreements have recently been signed between Nigeria's Rural Electrification Agency (NREA) and seven suppliers of off-grid solar systems. They will have to connect one million rural households in five years.
(2) Subsidies provided for mini-grids
</t>
    </r>
    <r>
      <rPr>
        <b/>
        <sz val="10"/>
        <color rgb="FF000000"/>
        <rFont val="Arial"/>
        <family val="2"/>
      </rPr>
      <t xml:space="preserve">
(3) The World Bank, the African Development Bank and Nigeria's Rural Electrification Authority (REA) have recently made major commitments to the country’s mini-grids with a USD 550 million fund for the Nigeria Electrification Project (NEP) of which USD 220 million is dedicated to implementing an RBF programme through a performance-based grant (PBG) and minimum subsidy tender mechanism to help developers finance solar hybrid mini-grids. In March 2020, the African Development Bank (AfDB) and Africa Growing Together Fund (AGTF) agreed to jointly provide USD 200 million for the NEP. The fund is focused on both mini-grid and other off-grid solutions
(4) Nigeria announced that it would support 5 million new solar home systems or mini-grid connections serving up to 25 million customers under the Solar Power Naija Initiative.</t>
    </r>
  </si>
  <si>
    <t>Table 7a. Distributed Renewables Policies for Electricity Access, Selected Countries, 2020</t>
  </si>
  <si>
    <t>Table 8a. Distributed Renewables Policies for Clean Cooking Access, Selected Countries, 2019</t>
  </si>
  <si>
    <t>See Table 7a for detailed information on electricity access policies.</t>
  </si>
  <si>
    <t>Table 8. Distributed Renewables Policies for Clean Cooking Access, Selected Countries, 2019</t>
  </si>
  <si>
    <t>See Table 8a for detailed information on clean cooking policies.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</si>
</sst>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43" formatCode="_-* #,##0.00_-;\-* #,##0.00_-;_-* &quot;-&quot;??_-;_-@_-"/>
    <numFmt numFmtId="164" formatCode="_(* #,##0.00_);_(* \(#,##0.00\);_(* &quot;-&quot;??_);_(@_)"/>
    <numFmt numFmtId="165" formatCode="_(* #,##0_);_(* \(#,##0\);_(* &quot;-&quot;??_);_(@_)"/>
    <numFmt numFmtId="166" formatCode="0.0"/>
    <numFmt numFmtId="167" formatCode="0.0%"/>
    <numFmt numFmtId="168" formatCode="_ * #,##0.0_ ;_ * \-#,##0.0_ ;_ * &quot;-&quot;??_ ;_ @_ "/>
    <numFmt numFmtId="169" formatCode="0.0000"/>
    <numFmt numFmtId="170" formatCode="0.000"/>
    <numFmt numFmtId="171" formatCode="#,##0.0"/>
    <numFmt numFmtId="172" formatCode="_ * #,##0_ ;_ * \-#,##0_ ;_ * &quot;-&quot;??_ ;_ @_ "/>
    <numFmt numFmtId="173" formatCode="_ * #,##0.000_ ;_ * \-#,##0.000_ ;_ * &quot;-&quot;??_ ;_ @_ "/>
    <numFmt numFmtId="174" formatCode="_(* #,##0.0_);_(* \(#,##0.0\);_(* &quot;-&quot;??_);_(@_)"/>
    <numFmt numFmtId="175" formatCode="0.000000"/>
    <numFmt numFmtId="176" formatCode="0.000%"/>
  </numFmts>
  <fonts count="120">
    <font>
      <sz val="11"/>
      <color theme="1"/>
      <name val="Calibri"/>
      <family val="2"/>
      <scheme val="minor"/>
    </font>
    <font>
      <sz val="11"/>
      <color theme="1"/>
      <name val="Calibri"/>
      <family val="2"/>
      <scheme val="minor"/>
    </font>
    <font>
      <sz val="11"/>
      <color rgb="FFFF0000"/>
      <name val="Calibri"/>
      <family val="2"/>
      <scheme val="minor"/>
    </font>
    <font>
      <b/>
      <sz val="11"/>
      <color theme="1"/>
      <name val="Calibri"/>
      <family val="2"/>
      <scheme val="minor"/>
    </font>
    <font>
      <sz val="11"/>
      <color theme="0"/>
      <name val="Calibri"/>
      <family val="2"/>
      <scheme val="minor"/>
    </font>
    <font>
      <sz val="11"/>
      <color theme="1"/>
      <name val="Calibri"/>
      <family val="2"/>
    </font>
    <font>
      <sz val="11"/>
      <color rgb="FF000000"/>
      <name val="Calibri"/>
      <family val="2"/>
    </font>
    <font>
      <b/>
      <sz val="12"/>
      <color theme="1"/>
      <name val="Calibri"/>
      <family val="2"/>
      <scheme val="minor"/>
    </font>
    <font>
      <sz val="10"/>
      <color theme="1"/>
      <name val="Calibri"/>
      <family val="2"/>
      <scheme val="minor"/>
    </font>
    <font>
      <sz val="11"/>
      <color rgb="FF000000"/>
      <name val="Calibri"/>
      <family val="2"/>
      <scheme val="minor"/>
    </font>
    <font>
      <b/>
      <sz val="16"/>
      <color rgb="FFFF0000"/>
      <name val="Calibri"/>
      <family val="2"/>
      <scheme val="minor"/>
    </font>
    <font>
      <sz val="10"/>
      <name val="Calibri"/>
      <family val="2"/>
      <scheme val="minor"/>
    </font>
    <font>
      <b/>
      <sz val="11"/>
      <color rgb="FFFF0000"/>
      <name val="Arial"/>
      <family val="2"/>
    </font>
    <font>
      <sz val="11"/>
      <name val="Arial"/>
      <family val="2"/>
    </font>
    <font>
      <b/>
      <sz val="13"/>
      <color theme="1"/>
      <name val="Calibri"/>
      <family val="2"/>
      <scheme val="minor"/>
    </font>
    <font>
      <sz val="11"/>
      <color theme="1"/>
      <name val="Calibri"/>
      <family val="2"/>
      <charset val="177"/>
      <scheme val="minor"/>
    </font>
    <font>
      <sz val="11"/>
      <name val="Calibri"/>
      <family val="2"/>
      <scheme val="minor"/>
    </font>
    <font>
      <i/>
      <sz val="11"/>
      <name val="Calibri"/>
      <family val="2"/>
      <scheme val="minor"/>
    </font>
    <font>
      <b/>
      <sz val="11"/>
      <color rgb="FFFF0000"/>
      <name val="Calibri"/>
      <family val="2"/>
      <scheme val="minor"/>
    </font>
    <font>
      <u/>
      <sz val="11"/>
      <color theme="10"/>
      <name val="Calibri"/>
      <family val="2"/>
      <charset val="177"/>
      <scheme val="minor"/>
    </font>
    <font>
      <b/>
      <sz val="14"/>
      <color theme="1"/>
      <name val="Calibri"/>
      <family val="2"/>
      <scheme val="minor"/>
    </font>
    <font>
      <sz val="10"/>
      <color theme="1"/>
      <name val="Arial"/>
      <family val="2"/>
    </font>
    <font>
      <sz val="11"/>
      <color theme="1"/>
      <name val="Arial"/>
      <family val="2"/>
    </font>
    <font>
      <sz val="10"/>
      <name val="Arial"/>
      <family val="2"/>
    </font>
    <font>
      <b/>
      <sz val="10"/>
      <color rgb="FFFF0000"/>
      <name val="Arial"/>
      <family val="2"/>
    </font>
    <font>
      <b/>
      <sz val="10"/>
      <color theme="1"/>
      <name val="Calibri"/>
      <family val="2"/>
      <scheme val="minor"/>
    </font>
    <font>
      <sz val="10"/>
      <color rgb="FF000000"/>
      <name val="Calibri"/>
      <family val="2"/>
      <scheme val="minor"/>
    </font>
    <font>
      <u/>
      <sz val="11"/>
      <color theme="10"/>
      <name val="Calibri"/>
      <family val="2"/>
      <scheme val="minor"/>
    </font>
    <font>
      <b/>
      <sz val="16"/>
      <color theme="1"/>
      <name val="Arial"/>
      <family val="2"/>
    </font>
    <font>
      <b/>
      <sz val="11"/>
      <name val="Arial"/>
      <family val="2"/>
    </font>
    <font>
      <sz val="11"/>
      <color rgb="FF000000"/>
      <name val="Arial"/>
      <family val="2"/>
    </font>
    <font>
      <b/>
      <sz val="11"/>
      <color rgb="FF000000"/>
      <name val="Arial"/>
      <family val="2"/>
    </font>
    <font>
      <sz val="11"/>
      <color rgb="FFFF0000"/>
      <name val="Arial"/>
      <family val="2"/>
    </font>
    <font>
      <sz val="10"/>
      <color rgb="FFFF0000"/>
      <name val="Arial"/>
      <family val="2"/>
    </font>
    <font>
      <sz val="12"/>
      <name val="宋体"/>
      <charset val="134"/>
    </font>
    <font>
      <sz val="12"/>
      <color rgb="FFFF0000"/>
      <name val="Arial"/>
      <family val="2"/>
    </font>
    <font>
      <sz val="12"/>
      <name val="Arial"/>
      <family val="2"/>
    </font>
    <font>
      <b/>
      <sz val="12"/>
      <name val="Arial"/>
      <family val="2"/>
    </font>
    <font>
      <sz val="9"/>
      <name val="Arial"/>
      <family val="2"/>
    </font>
    <font>
      <b/>
      <sz val="10"/>
      <name val="Arial"/>
      <family val="2"/>
    </font>
    <font>
      <b/>
      <sz val="10"/>
      <color theme="1"/>
      <name val="Arial"/>
      <family val="2"/>
    </font>
    <font>
      <sz val="10"/>
      <color rgb="FF000000"/>
      <name val="Arial"/>
      <family val="2"/>
    </font>
    <font>
      <b/>
      <sz val="10"/>
      <color rgb="FF000000"/>
      <name val="Arial"/>
      <family val="2"/>
    </font>
    <font>
      <sz val="8"/>
      <color rgb="FF000000"/>
      <name val="Arial"/>
      <family val="2"/>
    </font>
    <font>
      <sz val="14"/>
      <color rgb="FF99CC00"/>
      <name val="Arial"/>
      <family val="2"/>
    </font>
    <font>
      <sz val="6"/>
      <color rgb="FF000000"/>
      <name val="Arial"/>
      <family val="2"/>
    </font>
    <font>
      <b/>
      <sz val="8.5"/>
      <color rgb="FF99CC00"/>
      <name val="Arial"/>
      <family val="2"/>
    </font>
    <font>
      <b/>
      <sz val="7"/>
      <color rgb="FFFFFFFF"/>
      <name val="Arial"/>
      <family val="2"/>
    </font>
    <font>
      <b/>
      <sz val="7"/>
      <color rgb="FF000000"/>
      <name val="Arial"/>
      <family val="2"/>
    </font>
    <font>
      <sz val="7"/>
      <color rgb="FF000000"/>
      <name val="Arial"/>
      <family val="2"/>
    </font>
    <font>
      <sz val="6.5"/>
      <color rgb="FF000000"/>
      <name val="Arial"/>
      <family val="2"/>
    </font>
    <font>
      <sz val="9"/>
      <color rgb="FF000000"/>
      <name val="Geneva"/>
      <family val="2"/>
    </font>
    <font>
      <u/>
      <sz val="8"/>
      <color rgb="FF0000FF"/>
      <name val="Arial"/>
      <family val="2"/>
    </font>
    <font>
      <b/>
      <sz val="11"/>
      <color rgb="FFFA7D00"/>
      <name val="Calibri"/>
      <family val="2"/>
      <scheme val="minor"/>
    </font>
    <font>
      <b/>
      <sz val="11"/>
      <color theme="1"/>
      <name val="Arial"/>
      <family val="2"/>
    </font>
    <font>
      <sz val="9"/>
      <color theme="1"/>
      <name val="Arial"/>
      <family val="2"/>
    </font>
    <font>
      <b/>
      <sz val="12"/>
      <color theme="1"/>
      <name val="Arial"/>
      <family val="2"/>
    </font>
    <font>
      <u/>
      <sz val="10"/>
      <color rgb="FF1155CC"/>
      <name val="Arial"/>
      <family val="2"/>
    </font>
    <font>
      <u/>
      <sz val="10"/>
      <color theme="10"/>
      <name val="Arial"/>
      <family val="2"/>
    </font>
    <font>
      <u/>
      <sz val="10"/>
      <color rgb="FF000000"/>
      <name val="Arial"/>
      <family val="2"/>
    </font>
    <font>
      <i/>
      <sz val="10"/>
      <color theme="1"/>
      <name val="Arial"/>
      <family val="2"/>
    </font>
    <font>
      <i/>
      <sz val="10"/>
      <color rgb="FF000000"/>
      <name val="Arial"/>
      <family val="2"/>
    </font>
    <font>
      <u/>
      <sz val="10"/>
      <color theme="10"/>
      <name val="Calibri"/>
      <family val="2"/>
      <scheme val="minor"/>
    </font>
    <font>
      <b/>
      <i/>
      <sz val="10"/>
      <color theme="1"/>
      <name val="Arial"/>
      <family val="2"/>
    </font>
    <font>
      <sz val="10"/>
      <color rgb="FF333333"/>
      <name val="Arial"/>
      <family val="2"/>
    </font>
    <font>
      <sz val="11"/>
      <color rgb="FF1D1C1D"/>
      <name val="Arial"/>
      <family val="2"/>
    </font>
    <font>
      <b/>
      <sz val="16"/>
      <color rgb="FF0070C0"/>
      <name val="Calibri"/>
      <family val="2"/>
      <scheme val="minor"/>
    </font>
    <font>
      <sz val="10"/>
      <color rgb="FF222222"/>
      <name val="Arial"/>
      <family val="2"/>
    </font>
    <font>
      <u/>
      <sz val="10"/>
      <color rgb="FF0563C1"/>
      <name val="Arial"/>
      <family val="2"/>
    </font>
    <font>
      <b/>
      <strike/>
      <sz val="10"/>
      <color rgb="FF000000"/>
      <name val="Arial"/>
      <family val="2"/>
    </font>
    <font>
      <sz val="9"/>
      <color rgb="FF000000"/>
      <name val="Arial"/>
      <family val="2"/>
    </font>
    <font>
      <sz val="12"/>
      <color theme="1"/>
      <name val="Arial"/>
      <family val="2"/>
    </font>
    <font>
      <b/>
      <sz val="9"/>
      <color theme="1"/>
      <name val="Arial"/>
      <family val="2"/>
    </font>
    <font>
      <i/>
      <strike/>
      <sz val="10"/>
      <color rgb="FF000000"/>
      <name val="Arial"/>
      <family val="2"/>
    </font>
    <font>
      <strike/>
      <sz val="10"/>
      <color rgb="FF000000"/>
      <name val="Arial"/>
      <family val="2"/>
    </font>
    <font>
      <sz val="10"/>
      <color rgb="FF434343"/>
      <name val="Arial"/>
      <family val="2"/>
    </font>
    <font>
      <strike/>
      <sz val="10"/>
      <color theme="1"/>
      <name val="Arial"/>
      <family val="2"/>
    </font>
    <font>
      <sz val="8"/>
      <color theme="1"/>
      <name val="Calibri"/>
      <family val="2"/>
      <scheme val="minor"/>
    </font>
    <font>
      <vertAlign val="superscript"/>
      <sz val="10"/>
      <color theme="1"/>
      <name val="Arial"/>
      <family val="2"/>
    </font>
    <font>
      <vertAlign val="superscript"/>
      <sz val="10"/>
      <color rgb="FF000000"/>
      <name val="Arial"/>
      <family val="2"/>
    </font>
    <font>
      <strike/>
      <vertAlign val="superscript"/>
      <sz val="10"/>
      <color theme="1"/>
      <name val="Arial"/>
      <family val="2"/>
    </font>
    <font>
      <b/>
      <sz val="14"/>
      <color theme="1"/>
      <name val="Arial"/>
      <family val="2"/>
    </font>
    <font>
      <sz val="14"/>
      <color rgb="FF7F7F7F"/>
      <name val="Arial"/>
      <family val="2"/>
    </font>
    <font>
      <sz val="10"/>
      <color rgb="FFE6007D"/>
      <name val="Arial"/>
      <family val="2"/>
    </font>
    <font>
      <i/>
      <sz val="10"/>
      <name val="Arial"/>
      <family val="2"/>
    </font>
    <font>
      <u/>
      <sz val="10"/>
      <color rgb="FF0000FF"/>
      <name val="Arial"/>
      <family val="2"/>
    </font>
    <font>
      <b/>
      <sz val="14"/>
      <color rgb="FF000000"/>
      <name val="Arial"/>
      <family val="2"/>
    </font>
    <font>
      <b/>
      <sz val="11"/>
      <color indexed="9"/>
      <name val="Arial"/>
      <family val="2"/>
    </font>
    <font>
      <vertAlign val="subscript"/>
      <sz val="10"/>
      <name val="Arial"/>
      <family val="2"/>
    </font>
    <font>
      <b/>
      <vertAlign val="subscript"/>
      <sz val="10"/>
      <name val="Arial"/>
      <family val="2"/>
    </font>
    <font>
      <b/>
      <vertAlign val="subscript"/>
      <sz val="10"/>
      <color theme="1"/>
      <name val="Arial"/>
      <family val="2"/>
    </font>
    <font>
      <sz val="10"/>
      <color theme="8" tint="-0.249977111117893"/>
      <name val="Arial"/>
      <family val="2"/>
    </font>
    <font>
      <sz val="10"/>
      <color theme="0" tint="-0.249977111117893"/>
      <name val="Arial"/>
      <family val="2"/>
    </font>
    <font>
      <b/>
      <sz val="10"/>
      <color theme="0"/>
      <name val="Arial"/>
      <family val="2"/>
    </font>
    <font>
      <sz val="14"/>
      <name val="Arial"/>
      <family val="2"/>
    </font>
    <font>
      <b/>
      <sz val="10"/>
      <color indexed="10"/>
      <name val="Arial"/>
      <family val="2"/>
    </font>
    <font>
      <sz val="10"/>
      <color indexed="10"/>
      <name val="Arial"/>
      <family val="2"/>
    </font>
    <font>
      <vertAlign val="subscript"/>
      <sz val="10"/>
      <color rgb="FF000000"/>
      <name val="Arial"/>
      <family val="2"/>
    </font>
    <font>
      <vertAlign val="subscript"/>
      <sz val="10"/>
      <color theme="1"/>
      <name val="Arial"/>
      <family val="2"/>
    </font>
    <font>
      <sz val="10"/>
      <color rgb="FF1D1C1D"/>
      <name val="Arial"/>
      <family val="2"/>
    </font>
    <font>
      <b/>
      <sz val="10"/>
      <color rgb="FF0000FF"/>
      <name val="Arial"/>
      <family val="2"/>
    </font>
    <font>
      <sz val="10"/>
      <color rgb="FF808080"/>
      <name val="Arial"/>
      <family val="2"/>
    </font>
    <font>
      <sz val="10"/>
      <color theme="0" tint="-0.34998626667073579"/>
      <name val="Arial"/>
      <family val="2"/>
    </font>
    <font>
      <b/>
      <vertAlign val="superscript"/>
      <sz val="11"/>
      <color theme="1"/>
      <name val="Arial"/>
      <family val="2"/>
    </font>
    <font>
      <b/>
      <u/>
      <sz val="16"/>
      <color rgb="FF0070C0"/>
      <name val="Calibri"/>
      <family val="2"/>
      <scheme val="minor"/>
    </font>
    <font>
      <vertAlign val="superscript"/>
      <sz val="10"/>
      <name val="Arial"/>
      <family val="2"/>
    </font>
    <font>
      <u/>
      <sz val="10"/>
      <color rgb="FF1155CC"/>
      <name val="Calibri"/>
      <family val="2"/>
      <scheme val="minor"/>
    </font>
    <font>
      <u/>
      <sz val="10"/>
      <color theme="1"/>
      <name val="Slack-Lato"/>
    </font>
    <font>
      <sz val="10"/>
      <color theme="0"/>
      <name val="Arial"/>
      <family val="2"/>
    </font>
    <font>
      <b/>
      <sz val="8"/>
      <color theme="0"/>
      <name val="Arial"/>
      <family val="2"/>
    </font>
    <font>
      <sz val="8"/>
      <color theme="4"/>
      <name val="Arial"/>
      <family val="2"/>
    </font>
    <font>
      <sz val="8"/>
      <color theme="5" tint="-0.24994659260841701"/>
      <name val="Arial"/>
      <family val="2"/>
    </font>
    <font>
      <u/>
      <sz val="10"/>
      <color theme="4"/>
      <name val="Arial"/>
      <family val="2"/>
    </font>
    <font>
      <b/>
      <sz val="11"/>
      <color rgb="FF000000"/>
      <name val="Calibri"/>
      <family val="2"/>
      <scheme val="minor"/>
    </font>
    <font>
      <sz val="8"/>
      <name val="Calibri"/>
      <family val="2"/>
      <scheme val="minor"/>
    </font>
    <font>
      <u/>
      <sz val="10"/>
      <color rgb="FFFF0000"/>
      <name val="Arial"/>
      <family val="2"/>
    </font>
    <font>
      <u/>
      <sz val="10"/>
      <color rgb="FF0070C0"/>
      <name val="Arial"/>
      <family val="2"/>
    </font>
    <font>
      <u/>
      <sz val="10"/>
      <name val="Arial"/>
      <family val="2"/>
    </font>
    <font>
      <sz val="10"/>
      <color rgb="FF0000FF"/>
      <name val="Arial"/>
      <family val="2"/>
    </font>
    <font>
      <u/>
      <sz val="11"/>
      <color theme="10"/>
      <name val="Arial"/>
      <family val="2"/>
    </font>
  </fonts>
  <fills count="54">
    <fill>
      <patternFill patternType="none"/>
    </fill>
    <fill>
      <patternFill patternType="gray125"/>
    </fill>
    <fill>
      <patternFill patternType="solid">
        <fgColor rgb="FFFFFF00"/>
        <bgColor indexed="64"/>
      </patternFill>
    </fill>
    <fill>
      <patternFill patternType="solid">
        <fgColor theme="7"/>
        <bgColor indexed="64"/>
      </patternFill>
    </fill>
    <fill>
      <patternFill patternType="solid">
        <fgColor theme="0"/>
        <bgColor indexed="64"/>
      </patternFill>
    </fill>
    <fill>
      <patternFill patternType="solid">
        <fgColor rgb="FFB7B7B7"/>
        <bgColor rgb="FFB7B7B7"/>
      </patternFill>
    </fill>
    <fill>
      <patternFill patternType="solid">
        <fgColor theme="5" tint="0.39997558519241921"/>
        <bgColor indexed="64"/>
      </patternFill>
    </fill>
    <fill>
      <patternFill patternType="solid">
        <fgColor theme="5" tint="0.79998168889431442"/>
        <bgColor indexed="64"/>
      </patternFill>
    </fill>
    <fill>
      <patternFill patternType="solid">
        <fgColor theme="0" tint="-0.249977111117893"/>
        <bgColor indexed="64"/>
      </patternFill>
    </fill>
    <fill>
      <patternFill patternType="solid">
        <fgColor theme="8" tint="0.79998168889431442"/>
        <bgColor indexed="64"/>
      </patternFill>
    </fill>
    <fill>
      <patternFill patternType="solid">
        <fgColor theme="9" tint="0.59999389629810485"/>
        <bgColor indexed="64"/>
      </patternFill>
    </fill>
    <fill>
      <patternFill patternType="solid">
        <fgColor theme="0" tint="-0.34998626667073579"/>
        <bgColor indexed="64"/>
      </patternFill>
    </fill>
    <fill>
      <patternFill patternType="solid">
        <fgColor theme="9" tint="0.79998168889431442"/>
        <bgColor indexed="64"/>
      </patternFill>
    </fill>
    <fill>
      <patternFill patternType="solid">
        <fgColor theme="4" tint="0.79998168889431442"/>
        <bgColor indexed="64"/>
      </patternFill>
    </fill>
    <fill>
      <patternFill patternType="solid">
        <fgColor theme="6" tint="0.59999389629810485"/>
        <bgColor indexed="64"/>
      </patternFill>
    </fill>
    <fill>
      <patternFill patternType="solid">
        <fgColor indexed="9"/>
        <bgColor indexed="64"/>
      </patternFill>
    </fill>
    <fill>
      <patternFill patternType="solid">
        <fgColor theme="8" tint="0.59999389629810485"/>
        <bgColor indexed="64"/>
      </patternFill>
    </fill>
    <fill>
      <patternFill patternType="solid">
        <fgColor theme="4" tint="0.79998168889431442"/>
        <bgColor theme="4" tint="0.79998168889431442"/>
      </patternFill>
    </fill>
    <fill>
      <patternFill patternType="solid">
        <fgColor rgb="FFBFBFBF"/>
        <bgColor indexed="64"/>
      </patternFill>
    </fill>
    <fill>
      <patternFill patternType="solid">
        <fgColor theme="1" tint="0.24994659260841701"/>
        <bgColor indexed="64"/>
      </patternFill>
    </fill>
    <fill>
      <patternFill patternType="solid">
        <fgColor rgb="FF3892F4"/>
        <bgColor indexed="64"/>
      </patternFill>
    </fill>
    <fill>
      <patternFill patternType="solid">
        <fgColor theme="8"/>
        <bgColor indexed="64"/>
      </patternFill>
    </fill>
    <fill>
      <patternFill patternType="solid">
        <fgColor rgb="FFFF0000"/>
        <bgColor indexed="64"/>
      </patternFill>
    </fill>
    <fill>
      <patternFill patternType="solid">
        <fgColor theme="2" tint="-9.9978637043366805E-2"/>
        <bgColor indexed="64"/>
      </patternFill>
    </fill>
    <fill>
      <patternFill patternType="solid">
        <fgColor rgb="FF92D050"/>
        <bgColor indexed="64"/>
      </patternFill>
    </fill>
    <fill>
      <patternFill patternType="solid">
        <fgColor theme="7" tint="0.79998168889431442"/>
        <bgColor rgb="FFDDEBF7"/>
      </patternFill>
    </fill>
    <fill>
      <patternFill patternType="solid">
        <fgColor rgb="FFFCE4D6"/>
        <bgColor rgb="FFFCE4D6"/>
      </patternFill>
    </fill>
    <fill>
      <patternFill patternType="solid">
        <fgColor theme="4" tint="0.79998168889431442"/>
        <bgColor rgb="FFD9E1F2"/>
      </patternFill>
    </fill>
    <fill>
      <patternFill patternType="solid">
        <fgColor rgb="FFFFFF00"/>
        <bgColor rgb="FFFFF2CC"/>
      </patternFill>
    </fill>
    <fill>
      <patternFill patternType="solid">
        <fgColor rgb="FFFFFF00"/>
        <bgColor rgb="FFDDEBF7"/>
      </patternFill>
    </fill>
    <fill>
      <patternFill patternType="solid">
        <fgColor rgb="FFFFFF00"/>
        <bgColor rgb="FFFCE4D6"/>
      </patternFill>
    </fill>
    <fill>
      <patternFill patternType="solid">
        <fgColor rgb="FFFFFF00"/>
        <bgColor rgb="FFD9E1F2"/>
      </patternFill>
    </fill>
    <fill>
      <patternFill patternType="solid">
        <fgColor rgb="FFD9D9D9"/>
        <bgColor rgb="FFD9D9D9"/>
      </patternFill>
    </fill>
    <fill>
      <patternFill patternType="solid">
        <fgColor theme="7" tint="0.79998168889431442"/>
        <bgColor rgb="FFD9E1F2"/>
      </patternFill>
    </fill>
    <fill>
      <patternFill patternType="solid">
        <fgColor theme="8" tint="0.39997558519241921"/>
        <bgColor indexed="64"/>
      </patternFill>
    </fill>
    <fill>
      <patternFill patternType="solid">
        <fgColor rgb="FFF2F2F2"/>
      </patternFill>
    </fill>
    <fill>
      <patternFill patternType="solid">
        <fgColor theme="5"/>
      </patternFill>
    </fill>
    <fill>
      <patternFill patternType="solid">
        <fgColor rgb="FFA4C2F4"/>
        <bgColor indexed="64"/>
      </patternFill>
    </fill>
    <fill>
      <patternFill patternType="solid">
        <fgColor rgb="FFB7B7B7"/>
        <bgColor indexed="64"/>
      </patternFill>
    </fill>
    <fill>
      <patternFill patternType="solid">
        <fgColor rgb="FF00B0F0"/>
        <bgColor indexed="64"/>
      </patternFill>
    </fill>
    <fill>
      <patternFill patternType="solid">
        <fgColor rgb="FFD0CECE"/>
        <bgColor indexed="64"/>
      </patternFill>
    </fill>
    <fill>
      <patternFill patternType="solid">
        <fgColor theme="2"/>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theme="6" tint="0.39997558519241921"/>
        <bgColor indexed="64"/>
      </patternFill>
    </fill>
    <fill>
      <patternFill patternType="solid">
        <fgColor theme="2" tint="-0.249977111117893"/>
        <bgColor indexed="64"/>
      </patternFill>
    </fill>
    <fill>
      <patternFill patternType="solid">
        <fgColor theme="7" tint="0.59999389629810485"/>
        <bgColor indexed="64"/>
      </patternFill>
    </fill>
    <fill>
      <patternFill patternType="solid">
        <fgColor theme="3" tint="0.79998168889431442"/>
        <bgColor indexed="64"/>
      </patternFill>
    </fill>
    <fill>
      <patternFill patternType="solid">
        <fgColor theme="5" tint="0.59999389629810485"/>
        <bgColor indexed="64"/>
      </patternFill>
    </fill>
    <fill>
      <patternFill patternType="solid">
        <fgColor theme="4"/>
        <bgColor indexed="64"/>
      </patternFill>
    </fill>
    <fill>
      <patternFill patternType="solid">
        <fgColor rgb="FFFFFFCC"/>
        <bgColor indexed="64"/>
      </patternFill>
    </fill>
    <fill>
      <patternFill patternType="solid">
        <fgColor theme="4"/>
        <bgColor theme="4"/>
      </patternFill>
    </fill>
    <fill>
      <patternFill patternType="solid">
        <fgColor rgb="FFFFFF00"/>
        <bgColor rgb="FF000000"/>
      </patternFill>
    </fill>
    <fill>
      <patternFill patternType="solid">
        <fgColor rgb="FFFFFFFF"/>
        <bgColor rgb="FF000000"/>
      </patternFill>
    </fill>
  </fills>
  <borders count="71">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rgb="FF000000"/>
      </left>
      <right style="thin">
        <color rgb="FF000000"/>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right style="thin">
        <color rgb="FF000000"/>
      </right>
      <top/>
      <bottom/>
      <diagonal/>
    </border>
    <border>
      <left style="thin">
        <color rgb="FF000000"/>
      </left>
      <right/>
      <top/>
      <bottom style="thin">
        <color rgb="FF000000"/>
      </bottom>
      <diagonal/>
    </border>
    <border>
      <left/>
      <right style="thin">
        <color rgb="FF000000"/>
      </right>
      <top style="thin">
        <color rgb="FF000000"/>
      </top>
      <bottom style="thin">
        <color rgb="FF000000"/>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indexed="64"/>
      </left>
      <right/>
      <top style="thin">
        <color indexed="64"/>
      </top>
      <bottom style="thin">
        <color rgb="FF000000"/>
      </bottom>
      <diagonal/>
    </border>
    <border>
      <left style="thin">
        <color indexed="64"/>
      </left>
      <right style="thin">
        <color rgb="FF000000"/>
      </right>
      <top style="thin">
        <color indexed="64"/>
      </top>
      <bottom/>
      <diagonal/>
    </border>
    <border>
      <left style="thin">
        <color rgb="FF000000"/>
      </left>
      <right style="thin">
        <color rgb="FF000000"/>
      </right>
      <top style="thin">
        <color indexed="64"/>
      </top>
      <bottom style="thin">
        <color rgb="FF000000"/>
      </bottom>
      <diagonal/>
    </border>
    <border>
      <left style="thin">
        <color rgb="FF000000"/>
      </left>
      <right/>
      <top style="thin">
        <color indexed="64"/>
      </top>
      <bottom/>
      <diagonal/>
    </border>
    <border>
      <left/>
      <right/>
      <top style="thin">
        <color indexed="64"/>
      </top>
      <bottom style="thin">
        <color rgb="FF000000"/>
      </bottom>
      <diagonal/>
    </border>
    <border>
      <left/>
      <right style="thin">
        <color indexed="64"/>
      </right>
      <top style="thin">
        <color indexed="64"/>
      </top>
      <bottom style="thin">
        <color rgb="FF000000"/>
      </bottom>
      <diagonal/>
    </border>
    <border>
      <left/>
      <right style="thin">
        <color rgb="FF000000"/>
      </right>
      <top style="thin">
        <color indexed="64"/>
      </top>
      <bottom style="thin">
        <color rgb="FF000000"/>
      </bottom>
      <diagonal/>
    </border>
    <border>
      <left style="thin">
        <color rgb="FF000000"/>
      </left>
      <right/>
      <top style="thin">
        <color indexed="64"/>
      </top>
      <bottom style="thin">
        <color rgb="FF000000"/>
      </bottom>
      <diagonal/>
    </border>
    <border>
      <left style="thin">
        <color indexed="64"/>
      </left>
      <right/>
      <top style="thin">
        <color rgb="FF000000"/>
      </top>
      <bottom/>
      <diagonal/>
    </border>
    <border>
      <left style="thin">
        <color indexed="64"/>
      </left>
      <right style="thin">
        <color rgb="FF000000"/>
      </right>
      <top/>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indexed="64"/>
      </right>
      <top/>
      <bottom/>
      <diagonal/>
    </border>
    <border>
      <left style="thin">
        <color indexed="64"/>
      </left>
      <right style="thin">
        <color rgb="FF000000"/>
      </right>
      <top style="thin">
        <color rgb="FF000000"/>
      </top>
      <bottom/>
      <diagonal/>
    </border>
    <border>
      <left style="thin">
        <color rgb="FF000000"/>
      </left>
      <right style="thin">
        <color indexed="64"/>
      </right>
      <top style="thin">
        <color rgb="FF000000"/>
      </top>
      <bottom/>
      <diagonal/>
    </border>
    <border>
      <left/>
      <right style="thin">
        <color rgb="FF000000"/>
      </right>
      <top style="thin">
        <color rgb="FF000000"/>
      </top>
      <bottom/>
      <diagonal/>
    </border>
    <border>
      <left/>
      <right style="thin">
        <color indexed="64"/>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top/>
      <bottom style="thin">
        <color rgb="FF99CC00"/>
      </bottom>
      <diagonal/>
    </border>
    <border>
      <left style="thin">
        <color rgb="FF7F7F7F"/>
      </left>
      <right style="thin">
        <color rgb="FF7F7F7F"/>
      </right>
      <top style="thin">
        <color rgb="FF7F7F7F"/>
      </top>
      <bottom style="thin">
        <color rgb="FF7F7F7F"/>
      </bottom>
      <diagonal/>
    </border>
    <border>
      <left style="thin">
        <color theme="0" tint="-0.499984740745262"/>
      </left>
      <right style="thin">
        <color theme="0" tint="-0.499984740745262"/>
      </right>
      <top style="thin">
        <color theme="0" tint="-0.499984740745262"/>
      </top>
      <bottom/>
      <diagonal/>
    </border>
    <border>
      <left style="thin">
        <color theme="0" tint="-0.499984740745262"/>
      </left>
      <right style="thin">
        <color theme="0" tint="-0.499984740745262"/>
      </right>
      <top/>
      <bottom style="thin">
        <color theme="0" tint="-0.499984740745262"/>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theme="3" tint="0.79995117038483843"/>
      </left>
      <right style="thin">
        <color theme="3" tint="0.79995117038483843"/>
      </right>
      <top style="thin">
        <color theme="3" tint="0.79995117038483843"/>
      </top>
      <bottom style="thin">
        <color theme="3" tint="0.79995117038483843"/>
      </bottom>
      <diagonal/>
    </border>
    <border>
      <left style="medium">
        <color indexed="64"/>
      </left>
      <right style="thin">
        <color theme="3" tint="0.79995117038483843"/>
      </right>
      <top style="thin">
        <color theme="3" tint="0.79995117038483843"/>
      </top>
      <bottom style="thin">
        <color theme="3" tint="0.79995117038483843"/>
      </bottom>
      <diagonal/>
    </border>
    <border>
      <left style="thin">
        <color theme="3" tint="0.79995117038483843"/>
      </left>
      <right style="medium">
        <color indexed="64"/>
      </right>
      <top style="thin">
        <color theme="3" tint="0.79995117038483843"/>
      </top>
      <bottom style="thin">
        <color theme="3" tint="0.79995117038483843"/>
      </bottom>
      <diagonal/>
    </border>
    <border>
      <left style="medium">
        <color indexed="64"/>
      </left>
      <right style="thin">
        <color theme="3" tint="0.79995117038483843"/>
      </right>
      <top style="thin">
        <color theme="3" tint="0.79995117038483843"/>
      </top>
      <bottom style="thin">
        <color indexed="64"/>
      </bottom>
      <diagonal/>
    </border>
    <border>
      <left style="thin">
        <color theme="3" tint="0.79995117038483843"/>
      </left>
      <right style="thin">
        <color theme="3" tint="0.79995117038483843"/>
      </right>
      <top style="thin">
        <color theme="3" tint="0.79995117038483843"/>
      </top>
      <bottom style="thin">
        <color indexed="64"/>
      </bottom>
      <diagonal/>
    </border>
    <border>
      <left style="thin">
        <color theme="3" tint="0.79995117038483843"/>
      </left>
      <right style="medium">
        <color indexed="64"/>
      </right>
      <top style="thin">
        <color theme="3" tint="0.79995117038483843"/>
      </top>
      <bottom style="thin">
        <color indexed="64"/>
      </bottom>
      <diagonal/>
    </border>
    <border>
      <left style="medium">
        <color indexed="64"/>
      </left>
      <right style="thin">
        <color theme="3" tint="0.79995117038483843"/>
      </right>
      <top/>
      <bottom style="thin">
        <color theme="3" tint="0.79995117038483843"/>
      </bottom>
      <diagonal/>
    </border>
    <border>
      <left style="thin">
        <color theme="3" tint="0.79995117038483843"/>
      </left>
      <right style="thin">
        <color theme="3" tint="0.79995117038483843"/>
      </right>
      <top/>
      <bottom style="thin">
        <color theme="3" tint="0.79995117038483843"/>
      </bottom>
      <diagonal/>
    </border>
    <border>
      <left style="thin">
        <color theme="3" tint="0.79995117038483843"/>
      </left>
      <right style="medium">
        <color indexed="64"/>
      </right>
      <top/>
      <bottom style="thin">
        <color theme="3" tint="0.79995117038483843"/>
      </bottom>
      <diagonal/>
    </border>
    <border>
      <left style="medium">
        <color indexed="64"/>
      </left>
      <right style="thin">
        <color theme="3" tint="0.79995117038483843"/>
      </right>
      <top/>
      <bottom style="thin">
        <color indexed="64"/>
      </bottom>
      <diagonal/>
    </border>
    <border>
      <left style="thin">
        <color theme="3" tint="0.79995117038483843"/>
      </left>
      <right style="thin">
        <color theme="3" tint="0.79995117038483843"/>
      </right>
      <top/>
      <bottom style="thin">
        <color indexed="64"/>
      </bottom>
      <diagonal/>
    </border>
    <border>
      <left style="thin">
        <color theme="3" tint="0.79995117038483843"/>
      </left>
      <right style="medium">
        <color indexed="64"/>
      </right>
      <top/>
      <bottom style="thin">
        <color indexed="64"/>
      </bottom>
      <diagonal/>
    </border>
    <border>
      <left style="medium">
        <color indexed="64"/>
      </left>
      <right style="thin">
        <color theme="3" tint="0.79995117038483843"/>
      </right>
      <top style="thin">
        <color indexed="64"/>
      </top>
      <bottom style="thin">
        <color indexed="64"/>
      </bottom>
      <diagonal/>
    </border>
    <border>
      <left style="thin">
        <color theme="3" tint="0.79995117038483843"/>
      </left>
      <right style="thin">
        <color theme="3" tint="0.79995117038483843"/>
      </right>
      <top style="thin">
        <color indexed="64"/>
      </top>
      <bottom style="thin">
        <color indexed="64"/>
      </bottom>
      <diagonal/>
    </border>
    <border>
      <left style="thin">
        <color theme="3" tint="0.79995117038483843"/>
      </left>
      <right style="medium">
        <color indexed="64"/>
      </right>
      <top style="thin">
        <color indexed="64"/>
      </top>
      <bottom style="thin">
        <color indexed="64"/>
      </bottom>
      <diagonal/>
    </border>
    <border>
      <left style="thin">
        <color theme="3" tint="0.79995117038483843"/>
      </left>
      <right/>
      <top style="thin">
        <color theme="3" tint="0.79995117038483843"/>
      </top>
      <bottom style="thin">
        <color theme="3" tint="0.79995117038483843"/>
      </bottom>
      <diagonal/>
    </border>
    <border>
      <left style="thin">
        <color theme="3" tint="0.79995117038483843"/>
      </left>
      <right/>
      <top style="thin">
        <color theme="3" tint="0.79995117038483843"/>
      </top>
      <bottom style="thin">
        <color indexed="64"/>
      </bottom>
      <diagonal/>
    </border>
    <border>
      <left style="thin">
        <color theme="3" tint="0.79995117038483843"/>
      </left>
      <right/>
      <top/>
      <bottom style="thin">
        <color theme="3" tint="0.79995117038483843"/>
      </bottom>
      <diagonal/>
    </border>
    <border>
      <left style="thin">
        <color theme="3" tint="0.79995117038483843"/>
      </left>
      <right/>
      <top/>
      <bottom style="thin">
        <color indexed="64"/>
      </bottom>
      <diagonal/>
    </border>
    <border>
      <left style="thin">
        <color theme="3" tint="0.79995117038483843"/>
      </left>
      <right/>
      <top style="thin">
        <color indexed="64"/>
      </top>
      <bottom style="thin">
        <color indexed="64"/>
      </bottom>
      <diagonal/>
    </border>
    <border>
      <left style="thin">
        <color rgb="FF000000"/>
      </left>
      <right/>
      <top style="thin">
        <color rgb="FF000000"/>
      </top>
      <bottom/>
      <diagonal/>
    </border>
    <border>
      <left/>
      <right/>
      <top style="thin">
        <color rgb="FF000000"/>
      </top>
      <bottom/>
      <diagonal/>
    </border>
  </borders>
  <cellStyleXfs count="56">
    <xf numFmtId="0" fontId="0" fillId="0" borderId="0"/>
    <xf numFmtId="164"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0" fontId="15" fillId="0" borderId="0"/>
    <xf numFmtId="9" fontId="15" fillId="0" borderId="0" applyFont="0" applyFill="0" applyBorder="0" applyAlignment="0" applyProtection="0"/>
    <xf numFmtId="0" fontId="15" fillId="0" borderId="0"/>
    <xf numFmtId="0" fontId="19" fillId="0" borderId="0" applyNumberFormat="0" applyFill="0" applyBorder="0" applyAlignment="0" applyProtection="0"/>
    <xf numFmtId="0" fontId="1" fillId="0" borderId="0"/>
    <xf numFmtId="0" fontId="23" fillId="0" borderId="0"/>
    <xf numFmtId="0" fontId="27" fillId="0" borderId="0" applyNumberFormat="0" applyFill="0" applyBorder="0" applyAlignment="0" applyProtection="0"/>
    <xf numFmtId="164" fontId="34" fillId="0" borderId="0" applyFont="0" applyFill="0" applyBorder="0" applyAlignment="0" applyProtection="0">
      <alignment vertical="center"/>
    </xf>
    <xf numFmtId="0" fontId="6" fillId="0" borderId="0"/>
    <xf numFmtId="0" fontId="44" fillId="0" borderId="0"/>
    <xf numFmtId="0" fontId="45" fillId="0" borderId="0">
      <alignment horizontal="right"/>
    </xf>
    <xf numFmtId="0" fontId="46" fillId="0" borderId="0"/>
    <xf numFmtId="0" fontId="43" fillId="0" borderId="0"/>
    <xf numFmtId="0" fontId="47" fillId="0" borderId="0"/>
    <xf numFmtId="0" fontId="48" fillId="0" borderId="42" applyNumberFormat="0" applyAlignment="0"/>
    <xf numFmtId="0" fontId="49" fillId="0" borderId="0" applyAlignment="0">
      <alignment horizontal="left"/>
    </xf>
    <xf numFmtId="0" fontId="49" fillId="0" borderId="0">
      <alignment horizontal="right"/>
    </xf>
    <xf numFmtId="167" fontId="49" fillId="0" borderId="0">
      <alignment horizontal="right"/>
    </xf>
    <xf numFmtId="166" fontId="49" fillId="0" borderId="0">
      <alignment horizontal="right"/>
    </xf>
    <xf numFmtId="0" fontId="50" fillId="0" borderId="0"/>
    <xf numFmtId="164" fontId="51" fillId="0" borderId="0" applyFont="0" applyFill="0" applyBorder="0" applyAlignment="0" applyProtection="0"/>
    <xf numFmtId="43" fontId="6" fillId="0" borderId="0" applyFont="0" applyFill="0" applyBorder="0" applyAlignment="0" applyProtection="0"/>
    <xf numFmtId="0" fontId="52" fillId="0" borderId="0" applyNumberFormat="0" applyFill="0" applyBorder="0" applyAlignment="0" applyProtection="0">
      <alignment vertical="top"/>
      <protection locked="0"/>
    </xf>
    <xf numFmtId="0" fontId="43" fillId="0" borderId="0" applyFill="0" applyBorder="0"/>
    <xf numFmtId="0" fontId="41" fillId="0" borderId="0"/>
    <xf numFmtId="0" fontId="43" fillId="0" borderId="0" applyFill="0" applyBorder="0"/>
    <xf numFmtId="0" fontId="41" fillId="0" borderId="0"/>
    <xf numFmtId="167" fontId="51" fillId="0" borderId="0" applyFont="0" applyFill="0" applyBorder="0" applyAlignment="0" applyProtection="0"/>
    <xf numFmtId="9" fontId="6" fillId="0" borderId="0" applyFont="0" applyFill="0" applyBorder="0" applyAlignment="0" applyProtection="0"/>
    <xf numFmtId="0" fontId="41" fillId="0" borderId="0"/>
    <xf numFmtId="164" fontId="6" fillId="0" borderId="0" applyFont="0" applyFill="0" applyBorder="0" applyAlignment="0" applyProtection="0"/>
    <xf numFmtId="0" fontId="41" fillId="0" borderId="0"/>
    <xf numFmtId="0" fontId="43" fillId="0" borderId="0" applyFill="0" applyBorder="0"/>
    <xf numFmtId="0" fontId="43" fillId="0" borderId="0" applyFill="0" applyBorder="0"/>
    <xf numFmtId="0" fontId="43" fillId="0" borderId="0" applyFill="0" applyBorder="0"/>
    <xf numFmtId="0" fontId="43" fillId="0" borderId="0" applyFill="0" applyBorder="0"/>
    <xf numFmtId="167" fontId="51" fillId="0" borderId="0" applyFont="0" applyFill="0" applyBorder="0" applyAlignment="0" applyProtection="0"/>
    <xf numFmtId="167" fontId="51" fillId="0" borderId="0" applyFont="0" applyFill="0" applyBorder="0" applyAlignment="0" applyProtection="0"/>
    <xf numFmtId="167" fontId="51" fillId="0" borderId="0" applyFont="0" applyFill="0" applyBorder="0" applyAlignment="0" applyProtection="0"/>
    <xf numFmtId="0" fontId="43" fillId="0" borderId="0" applyFill="0" applyBorder="0"/>
    <xf numFmtId="0" fontId="43" fillId="0" borderId="0" applyFill="0" applyBorder="0"/>
    <xf numFmtId="0" fontId="41" fillId="0" borderId="0"/>
    <xf numFmtId="0" fontId="43" fillId="0" borderId="0" applyFill="0" applyBorder="0"/>
    <xf numFmtId="0" fontId="43" fillId="0" borderId="0" applyFill="0" applyBorder="0"/>
    <xf numFmtId="0" fontId="53" fillId="35" borderId="43" applyNumberFormat="0" applyAlignment="0" applyProtection="0"/>
    <xf numFmtId="0" fontId="4" fillId="36" borderId="0" applyNumberFormat="0" applyBorder="0" applyAlignment="0" applyProtection="0"/>
    <xf numFmtId="0" fontId="109" fillId="49" borderId="0" applyNumberFormat="0" applyProtection="0">
      <alignment wrapText="1"/>
    </xf>
    <xf numFmtId="0" fontId="110" fillId="50" borderId="49" applyNumberFormat="0" applyProtection="0">
      <alignment vertical="center"/>
    </xf>
    <xf numFmtId="4" fontId="111" fillId="50" borderId="49" applyNumberFormat="0" applyProtection="0"/>
  </cellStyleXfs>
  <cellXfs count="1165">
    <xf numFmtId="0" fontId="0" fillId="0" borderId="0" xfId="0"/>
    <xf numFmtId="0" fontId="0" fillId="0" borderId="0" xfId="0" applyAlignment="1">
      <alignment wrapText="1"/>
    </xf>
    <xf numFmtId="0" fontId="0" fillId="0" borderId="0" xfId="0" applyAlignment="1">
      <alignment horizontal="center"/>
    </xf>
    <xf numFmtId="0" fontId="0" fillId="0" borderId="0" xfId="0" applyAlignment="1">
      <alignment vertical="top" wrapText="1"/>
    </xf>
    <xf numFmtId="3" fontId="0" fillId="0" borderId="0" xfId="0" applyNumberFormat="1"/>
    <xf numFmtId="0" fontId="0" fillId="0" borderId="0" xfId="0" applyAlignment="1">
      <alignment vertical="center" wrapText="1"/>
    </xf>
    <xf numFmtId="0" fontId="0" fillId="0" borderId="0" xfId="0" applyAlignment="1">
      <alignment vertical="center"/>
    </xf>
    <xf numFmtId="0" fontId="13" fillId="0" borderId="0" xfId="0" applyFont="1"/>
    <xf numFmtId="0" fontId="13" fillId="0" borderId="0" xfId="0" applyFont="1" applyAlignment="1">
      <alignment horizontal="center"/>
    </xf>
    <xf numFmtId="0" fontId="3" fillId="0" borderId="0" xfId="0" applyFont="1"/>
    <xf numFmtId="167" fontId="0" fillId="0" borderId="0" xfId="2" applyNumberFormat="1" applyFont="1"/>
    <xf numFmtId="0" fontId="8" fillId="0" borderId="0" xfId="0" applyFont="1"/>
    <xf numFmtId="0" fontId="18" fillId="0" borderId="0" xfId="0" applyFont="1"/>
    <xf numFmtId="0" fontId="16" fillId="0" borderId="0" xfId="0" applyFont="1" applyAlignment="1">
      <alignment wrapText="1"/>
    </xf>
    <xf numFmtId="0" fontId="21" fillId="0" borderId="2" xfId="0" applyFont="1" applyBorder="1"/>
    <xf numFmtId="0" fontId="16" fillId="0" borderId="0" xfId="0" applyFont="1" applyAlignment="1">
      <alignment vertical="top" wrapText="1"/>
    </xf>
    <xf numFmtId="0" fontId="22" fillId="0" borderId="2" xfId="0" applyFont="1" applyBorder="1"/>
    <xf numFmtId="0" fontId="20" fillId="0" borderId="0" xfId="0" applyFont="1" applyAlignment="1">
      <alignment wrapText="1"/>
    </xf>
    <xf numFmtId="0" fontId="0" fillId="0" borderId="0" xfId="0" applyAlignment="1">
      <alignment horizontal="right" wrapText="1"/>
    </xf>
    <xf numFmtId="0" fontId="29" fillId="0" borderId="0" xfId="0" applyFont="1" applyAlignment="1">
      <alignment horizontal="center"/>
    </xf>
    <xf numFmtId="0" fontId="30" fillId="0" borderId="0" xfId="0" applyFont="1"/>
    <xf numFmtId="0" fontId="13" fillId="0" borderId="0" xfId="0" applyFont="1" applyAlignment="1">
      <alignment horizontal="left"/>
    </xf>
    <xf numFmtId="0" fontId="30" fillId="0" borderId="0" xfId="0" applyFont="1" applyAlignment="1">
      <alignment horizontal="left"/>
    </xf>
    <xf numFmtId="0" fontId="29" fillId="0" borderId="0" xfId="0" applyFont="1"/>
    <xf numFmtId="0" fontId="30" fillId="0" borderId="0" xfId="0" applyFont="1" applyAlignment="1">
      <alignment horizontal="center"/>
    </xf>
    <xf numFmtId="0" fontId="22" fillId="0" borderId="0" xfId="0" applyFont="1"/>
    <xf numFmtId="0" fontId="0" fillId="0" borderId="0" xfId="0" applyAlignment="1">
      <alignment vertical="top"/>
    </xf>
    <xf numFmtId="0" fontId="0" fillId="0" borderId="0" xfId="0" applyAlignment="1">
      <alignment horizontal="left" vertical="top" wrapText="1"/>
    </xf>
    <xf numFmtId="0" fontId="7" fillId="0" borderId="0" xfId="0" applyFont="1" applyAlignment="1">
      <alignment vertical="top"/>
    </xf>
    <xf numFmtId="166" fontId="0" fillId="0" borderId="0" xfId="0" applyNumberFormat="1" applyAlignment="1">
      <alignment vertical="center"/>
    </xf>
    <xf numFmtId="0" fontId="35" fillId="0" borderId="0" xfId="12" applyFont="1" applyAlignment="1">
      <alignment vertical="center"/>
    </xf>
    <xf numFmtId="0" fontId="36" fillId="0" borderId="0" xfId="0" applyFont="1" applyAlignment="1">
      <alignment vertical="center"/>
    </xf>
    <xf numFmtId="0" fontId="23" fillId="0" borderId="0" xfId="0" applyFont="1" applyAlignment="1">
      <alignment vertical="center"/>
    </xf>
    <xf numFmtId="0" fontId="37" fillId="0" borderId="0" xfId="0" applyFont="1" applyAlignment="1">
      <alignment vertical="center"/>
    </xf>
    <xf numFmtId="166" fontId="36" fillId="0" borderId="0" xfId="0" applyNumberFormat="1" applyFont="1" applyAlignment="1">
      <alignment vertical="center"/>
    </xf>
    <xf numFmtId="0" fontId="21" fillId="0" borderId="0" xfId="0" applyFont="1"/>
    <xf numFmtId="0" fontId="40" fillId="26" borderId="0" xfId="0" applyFont="1" applyFill="1" applyAlignment="1">
      <alignment horizontal="center" vertical="top" wrapText="1"/>
    </xf>
    <xf numFmtId="0" fontId="40" fillId="25" borderId="18" xfId="0" applyFont="1" applyFill="1" applyBorder="1" applyAlignment="1">
      <alignment horizontal="center" vertical="top" wrapText="1"/>
    </xf>
    <xf numFmtId="0" fontId="40" fillId="25" borderId="0" xfId="0" applyFont="1" applyFill="1" applyAlignment="1">
      <alignment horizontal="center" vertical="top" wrapText="1"/>
    </xf>
    <xf numFmtId="0" fontId="21" fillId="0" borderId="0" xfId="0" applyFont="1" applyAlignment="1">
      <alignment vertical="top" wrapText="1"/>
    </xf>
    <xf numFmtId="0" fontId="0" fillId="0" borderId="0" xfId="0"/>
    <xf numFmtId="0" fontId="0" fillId="0" borderId="0" xfId="0" applyAlignment="1">
      <alignment horizontal="center"/>
    </xf>
    <xf numFmtId="0" fontId="16" fillId="0" borderId="0" xfId="0" applyFont="1"/>
    <xf numFmtId="0" fontId="0" fillId="0" borderId="0" xfId="0" applyFill="1"/>
    <xf numFmtId="0" fontId="54" fillId="0" borderId="0" xfId="0" applyFont="1"/>
    <xf numFmtId="0" fontId="0" fillId="0" borderId="0" xfId="0" applyAlignment="1">
      <alignment horizontal="fill"/>
    </xf>
    <xf numFmtId="0" fontId="42" fillId="38" borderId="2" xfId="0" applyFont="1" applyFill="1" applyBorder="1" applyAlignment="1">
      <alignment horizontal="center" wrapText="1"/>
    </xf>
    <xf numFmtId="0" fontId="40" fillId="38" borderId="2" xfId="0" applyFont="1" applyFill="1" applyBorder="1" applyAlignment="1">
      <alignment horizontal="center" wrapText="1"/>
    </xf>
    <xf numFmtId="0" fontId="40" fillId="38" borderId="2" xfId="0" applyFont="1" applyFill="1" applyBorder="1" applyAlignment="1">
      <alignment horizontal="fill" wrapText="1"/>
    </xf>
    <xf numFmtId="0" fontId="21" fillId="0" borderId="2" xfId="0" applyFont="1" applyFill="1" applyBorder="1" applyAlignment="1"/>
    <xf numFmtId="0" fontId="57" fillId="0" borderId="2" xfId="0" applyFont="1" applyFill="1" applyBorder="1" applyAlignment="1">
      <alignment horizontal="fill"/>
    </xf>
    <xf numFmtId="0" fontId="21" fillId="0" borderId="2" xfId="0" applyFont="1" applyFill="1" applyBorder="1" applyAlignment="1">
      <alignment horizontal="fill"/>
    </xf>
    <xf numFmtId="0" fontId="21" fillId="0" borderId="2" xfId="0" applyFont="1" applyFill="1" applyBorder="1" applyAlignment="1">
      <alignment horizontal="left"/>
    </xf>
    <xf numFmtId="0" fontId="58" fillId="0" borderId="2" xfId="13" applyFont="1" applyFill="1" applyBorder="1" applyAlignment="1">
      <alignment horizontal="fill"/>
    </xf>
    <xf numFmtId="0" fontId="21" fillId="0" borderId="2" xfId="0" applyFont="1" applyFill="1" applyBorder="1" applyAlignment="1">
      <alignment horizontal="left" wrapText="1"/>
    </xf>
    <xf numFmtId="0" fontId="41" fillId="0" borderId="2" xfId="0" applyFont="1" applyFill="1" applyBorder="1" applyAlignment="1">
      <alignment horizontal="left"/>
    </xf>
    <xf numFmtId="0" fontId="27" fillId="0" borderId="2" xfId="13" applyFill="1" applyBorder="1" applyAlignment="1">
      <alignment horizontal="fill"/>
    </xf>
    <xf numFmtId="0" fontId="41" fillId="0" borderId="2" xfId="0" applyFont="1" applyFill="1" applyBorder="1" applyAlignment="1"/>
    <xf numFmtId="0" fontId="21" fillId="0" borderId="2" xfId="0" applyFont="1" applyFill="1" applyBorder="1" applyAlignment="1">
      <alignment wrapText="1"/>
    </xf>
    <xf numFmtId="0" fontId="40" fillId="0" borderId="2" xfId="0" applyFont="1" applyFill="1" applyBorder="1" applyAlignment="1">
      <alignment wrapText="1"/>
    </xf>
    <xf numFmtId="0" fontId="41" fillId="0" borderId="2" xfId="0" applyFont="1" applyFill="1" applyBorder="1" applyAlignment="1">
      <alignment horizontal="left" wrapText="1"/>
    </xf>
    <xf numFmtId="0" fontId="40" fillId="0" borderId="2" xfId="0" applyFont="1" applyFill="1" applyBorder="1" applyAlignment="1">
      <alignment horizontal="left"/>
    </xf>
    <xf numFmtId="0" fontId="58" fillId="0" borderId="2" xfId="13" applyFont="1" applyFill="1" applyBorder="1" applyAlignment="1">
      <alignment horizontal="fill" vertical="top"/>
    </xf>
    <xf numFmtId="0" fontId="57" fillId="0" borderId="2" xfId="0" applyFont="1" applyFill="1" applyBorder="1" applyAlignment="1">
      <alignment horizontal="fill" vertical="top"/>
    </xf>
    <xf numFmtId="10" fontId="41" fillId="0" borderId="2" xfId="0" applyNumberFormat="1" applyFont="1" applyFill="1" applyBorder="1" applyAlignment="1">
      <alignment horizontal="left"/>
    </xf>
    <xf numFmtId="0" fontId="40" fillId="0" borderId="2" xfId="0" applyFont="1" applyFill="1" applyBorder="1" applyAlignment="1">
      <alignment horizontal="left" wrapText="1"/>
    </xf>
    <xf numFmtId="0" fontId="59" fillId="0" borderId="2" xfId="0" applyFont="1" applyFill="1" applyBorder="1" applyAlignment="1">
      <alignment horizontal="fill"/>
    </xf>
    <xf numFmtId="0" fontId="42" fillId="0" borderId="2" xfId="0" applyFont="1" applyFill="1" applyBorder="1" applyAlignment="1">
      <alignment horizontal="left" wrapText="1"/>
    </xf>
    <xf numFmtId="0" fontId="42" fillId="0" borderId="2" xfId="0" applyFont="1" applyFill="1" applyBorder="1" applyAlignment="1">
      <alignment horizontal="left"/>
    </xf>
    <xf numFmtId="0" fontId="41" fillId="0" borderId="2" xfId="0" applyFont="1" applyFill="1" applyBorder="1" applyAlignment="1">
      <alignment horizontal="fill"/>
    </xf>
    <xf numFmtId="0" fontId="60" fillId="0" borderId="2" xfId="0" applyFont="1" applyFill="1" applyBorder="1" applyAlignment="1">
      <alignment horizontal="right"/>
    </xf>
    <xf numFmtId="0" fontId="61" fillId="0" borderId="2" xfId="0" applyFont="1" applyFill="1" applyBorder="1" applyAlignment="1">
      <alignment horizontal="right"/>
    </xf>
    <xf numFmtId="0" fontId="61" fillId="0" borderId="2" xfId="0" applyFont="1" applyFill="1" applyBorder="1" applyAlignment="1">
      <alignment horizontal="left"/>
    </xf>
    <xf numFmtId="0" fontId="41" fillId="0" borderId="0" xfId="0" applyFont="1" applyAlignment="1">
      <alignment vertical="top"/>
    </xf>
    <xf numFmtId="0" fontId="41" fillId="0" borderId="0" xfId="0" applyFont="1" applyAlignment="1"/>
    <xf numFmtId="0" fontId="41" fillId="0" borderId="0" xfId="0" applyFont="1" applyAlignment="1">
      <alignment vertical="top" wrapText="1"/>
    </xf>
    <xf numFmtId="0" fontId="60" fillId="0" borderId="2" xfId="0" applyFont="1" applyFill="1" applyBorder="1" applyAlignment="1">
      <alignment horizontal="left"/>
    </xf>
    <xf numFmtId="0" fontId="22" fillId="0" borderId="0" xfId="0" applyFont="1" applyAlignment="1">
      <alignment wrapText="1"/>
    </xf>
    <xf numFmtId="0" fontId="59" fillId="0" borderId="2" xfId="0" applyFont="1" applyFill="1" applyBorder="1" applyAlignment="1">
      <alignment horizontal="fill" wrapText="1"/>
    </xf>
    <xf numFmtId="0" fontId="21" fillId="0" borderId="0" xfId="0" applyFont="1" applyFill="1" applyBorder="1" applyAlignment="1"/>
    <xf numFmtId="0" fontId="40" fillId="0" borderId="2" xfId="0" applyFont="1" applyFill="1" applyBorder="1" applyAlignment="1"/>
    <xf numFmtId="0" fontId="40" fillId="0" borderId="2" xfId="0" applyFont="1" applyFill="1" applyBorder="1" applyAlignment="1">
      <alignment horizontal="center"/>
    </xf>
    <xf numFmtId="0" fontId="21" fillId="0" borderId="2" xfId="0" applyFont="1" applyFill="1" applyBorder="1" applyAlignment="1">
      <alignment horizontal="center"/>
    </xf>
    <xf numFmtId="0" fontId="41" fillId="0" borderId="2" xfId="0" applyFont="1" applyFill="1" applyBorder="1" applyAlignment="1">
      <alignment horizontal="left" vertical="top"/>
    </xf>
    <xf numFmtId="0" fontId="21" fillId="0" borderId="2" xfId="0" applyFont="1" applyFill="1" applyBorder="1" applyAlignment="1">
      <alignment horizontal="left" vertical="top"/>
    </xf>
    <xf numFmtId="10" fontId="21" fillId="0" borderId="2" xfId="0" applyNumberFormat="1" applyFont="1" applyFill="1" applyBorder="1" applyAlignment="1">
      <alignment horizontal="left"/>
    </xf>
    <xf numFmtId="0" fontId="21" fillId="0" borderId="2" xfId="0" applyFont="1" applyFill="1" applyBorder="1" applyAlignment="1">
      <alignment horizontal="left" vertical="center"/>
    </xf>
    <xf numFmtId="0" fontId="41" fillId="0" borderId="2" xfId="0" applyFont="1" applyFill="1" applyBorder="1" applyAlignment="1">
      <alignment horizontal="center"/>
    </xf>
    <xf numFmtId="0" fontId="8" fillId="0" borderId="0" xfId="0" applyFont="1" applyBorder="1" applyAlignment="1"/>
    <xf numFmtId="0" fontId="0" fillId="0" borderId="0" xfId="0" applyBorder="1" applyAlignment="1"/>
    <xf numFmtId="0" fontId="0" fillId="0" borderId="0" xfId="0" applyBorder="1" applyAlignment="1">
      <alignment horizontal="fill"/>
    </xf>
    <xf numFmtId="0" fontId="0" fillId="0" borderId="0" xfId="0" applyBorder="1"/>
    <xf numFmtId="0" fontId="21" fillId="0" borderId="0" xfId="0" applyFont="1" applyBorder="1" applyAlignment="1"/>
    <xf numFmtId="0" fontId="22" fillId="0" borderId="0" xfId="0" applyFont="1" applyBorder="1" applyAlignment="1"/>
    <xf numFmtId="0" fontId="21" fillId="0" borderId="1" xfId="0" applyFont="1" applyFill="1" applyBorder="1" applyAlignment="1">
      <alignment horizontal="left"/>
    </xf>
    <xf numFmtId="0" fontId="21" fillId="0" borderId="1" xfId="0" applyFont="1" applyFill="1" applyBorder="1" applyAlignment="1">
      <alignment horizontal="fill"/>
    </xf>
    <xf numFmtId="0" fontId="40" fillId="0" borderId="2" xfId="0" applyFont="1" applyFill="1" applyBorder="1" applyAlignment="1">
      <alignment horizontal="fill"/>
    </xf>
    <xf numFmtId="0" fontId="21" fillId="0" borderId="2" xfId="0" applyFont="1" applyFill="1" applyBorder="1" applyAlignment="1">
      <alignment horizontal="fill" wrapText="1"/>
    </xf>
    <xf numFmtId="0" fontId="21" fillId="0" borderId="2" xfId="0" applyFont="1" applyFill="1" applyBorder="1" applyAlignment="1">
      <alignment horizontal="fill" vertical="center"/>
    </xf>
    <xf numFmtId="0" fontId="61" fillId="0" borderId="2" xfId="0" applyFont="1" applyFill="1" applyBorder="1" applyAlignment="1"/>
    <xf numFmtId="0" fontId="63" fillId="0" borderId="2" xfId="0" applyFont="1" applyFill="1" applyBorder="1" applyAlignment="1"/>
    <xf numFmtId="0" fontId="22" fillId="0" borderId="0" xfId="0" applyFont="1" applyBorder="1" applyAlignment="1">
      <alignment horizontal="fill"/>
    </xf>
    <xf numFmtId="0" fontId="54" fillId="37" borderId="0" xfId="0" applyFont="1" applyFill="1" applyBorder="1" applyAlignment="1"/>
    <xf numFmtId="0" fontId="54" fillId="37" borderId="0" xfId="0" applyFont="1" applyFill="1" applyBorder="1" applyAlignment="1">
      <alignment horizontal="fill"/>
    </xf>
    <xf numFmtId="0" fontId="54" fillId="37" borderId="0" xfId="0" applyFont="1" applyFill="1" applyBorder="1" applyAlignment="1">
      <alignment vertical="center"/>
    </xf>
    <xf numFmtId="0" fontId="0" fillId="37" borderId="0" xfId="0" applyFill="1" applyBorder="1" applyAlignment="1">
      <alignment horizontal="fill"/>
    </xf>
    <xf numFmtId="0" fontId="55" fillId="0" borderId="0" xfId="0" applyFont="1" applyBorder="1" applyAlignment="1">
      <alignment vertical="center"/>
    </xf>
    <xf numFmtId="0" fontId="55" fillId="0" borderId="0" xfId="0" applyFont="1" applyBorder="1" applyAlignment="1">
      <alignment horizontal="left" vertical="top"/>
    </xf>
    <xf numFmtId="0" fontId="55" fillId="0" borderId="0" xfId="0" applyFont="1" applyBorder="1" applyAlignment="1"/>
    <xf numFmtId="0" fontId="55" fillId="0" borderId="0" xfId="0" applyFont="1" applyBorder="1" applyAlignment="1">
      <alignment horizontal="fill"/>
    </xf>
    <xf numFmtId="0" fontId="0" fillId="37" borderId="0" xfId="0" applyFill="1" applyBorder="1" applyAlignment="1">
      <alignment wrapText="1"/>
    </xf>
    <xf numFmtId="0" fontId="0" fillId="0" borderId="0" xfId="0" applyBorder="1" applyAlignment="1">
      <alignment wrapText="1"/>
    </xf>
    <xf numFmtId="0" fontId="21" fillId="0" borderId="0" xfId="0" applyFont="1" applyBorder="1" applyAlignment="1">
      <alignment vertical="top"/>
    </xf>
    <xf numFmtId="0" fontId="41" fillId="0" borderId="0" xfId="0" applyFont="1" applyBorder="1" applyAlignment="1"/>
    <xf numFmtId="0" fontId="21" fillId="0" borderId="0" xfId="0" applyFont="1" applyBorder="1" applyAlignment="1">
      <alignment horizontal="center"/>
    </xf>
    <xf numFmtId="0" fontId="40" fillId="38" borderId="2" xfId="0" applyFont="1" applyFill="1" applyBorder="1" applyAlignment="1">
      <alignment horizontal="center" vertical="center"/>
    </xf>
    <xf numFmtId="0" fontId="21" fillId="0" borderId="2" xfId="0" applyFont="1" applyBorder="1" applyAlignment="1">
      <alignment vertical="top"/>
    </xf>
    <xf numFmtId="0" fontId="41" fillId="0" borderId="2" xfId="0" applyFont="1" applyBorder="1" applyAlignment="1">
      <alignment horizontal="center"/>
    </xf>
    <xf numFmtId="0" fontId="60" fillId="0" borderId="2" xfId="0" applyFont="1" applyBorder="1" applyAlignment="1">
      <alignment horizontal="right"/>
    </xf>
    <xf numFmtId="0" fontId="40" fillId="0" borderId="2" xfId="0" applyFont="1" applyBorder="1" applyAlignment="1"/>
    <xf numFmtId="0" fontId="21" fillId="0" borderId="2" xfId="0" applyFont="1" applyBorder="1" applyAlignment="1">
      <alignment horizontal="center"/>
    </xf>
    <xf numFmtId="0" fontId="61" fillId="0" borderId="2" xfId="0" applyFont="1" applyBorder="1" applyAlignment="1">
      <alignment horizontal="right"/>
    </xf>
    <xf numFmtId="0" fontId="21" fillId="0" borderId="2" xfId="0" applyFont="1" applyBorder="1" applyAlignment="1">
      <alignment horizontal="left"/>
    </xf>
    <xf numFmtId="0" fontId="0" fillId="37" borderId="0" xfId="0" applyFill="1" applyBorder="1" applyAlignment="1">
      <alignment horizontal="fill" wrapText="1"/>
    </xf>
    <xf numFmtId="0" fontId="54" fillId="37" borderId="0" xfId="0" applyFont="1" applyFill="1" applyBorder="1" applyAlignment="1">
      <alignment horizontal="fill" vertical="center"/>
    </xf>
    <xf numFmtId="0" fontId="21" fillId="0" borderId="2" xfId="0" applyFont="1" applyBorder="1" applyAlignment="1">
      <alignment horizontal="fill"/>
    </xf>
    <xf numFmtId="0" fontId="21" fillId="0" borderId="2" xfId="0" applyFont="1" applyBorder="1" applyAlignment="1">
      <alignment horizontal="fill" vertical="top"/>
    </xf>
    <xf numFmtId="0" fontId="58" fillId="0" borderId="2" xfId="13" applyFont="1" applyBorder="1" applyAlignment="1">
      <alignment horizontal="fill" vertical="top"/>
    </xf>
    <xf numFmtId="0" fontId="0" fillId="0" borderId="0" xfId="0" applyBorder="1" applyAlignment="1">
      <alignment horizontal="fill" wrapText="1"/>
    </xf>
    <xf numFmtId="0" fontId="21" fillId="0" borderId="2" xfId="0" applyFont="1" applyFill="1" applyBorder="1" applyAlignment="1">
      <alignment vertical="top"/>
    </xf>
    <xf numFmtId="0" fontId="42" fillId="0" borderId="2" xfId="0" applyFont="1" applyFill="1" applyBorder="1" applyAlignment="1"/>
    <xf numFmtId="0" fontId="58" fillId="0" borderId="2" xfId="13" applyFont="1" applyFill="1" applyBorder="1" applyAlignment="1">
      <alignment horizontal="fill" vertical="center"/>
    </xf>
    <xf numFmtId="9" fontId="41" fillId="0" borderId="2" xfId="0" applyNumberFormat="1" applyFont="1" applyFill="1" applyBorder="1" applyAlignment="1">
      <alignment horizontal="left"/>
    </xf>
    <xf numFmtId="9" fontId="21" fillId="0" borderId="2" xfId="0" applyNumberFormat="1" applyFont="1" applyFill="1" applyBorder="1" applyAlignment="1">
      <alignment horizontal="left"/>
    </xf>
    <xf numFmtId="0" fontId="64" fillId="0" borderId="2" xfId="0" applyFont="1" applyFill="1" applyBorder="1" applyAlignment="1">
      <alignment horizontal="left"/>
    </xf>
    <xf numFmtId="0" fontId="8" fillId="0" borderId="0" xfId="0" applyFont="1" applyBorder="1" applyAlignment="1">
      <alignment wrapText="1"/>
    </xf>
    <xf numFmtId="0" fontId="8" fillId="0" borderId="0" xfId="0" applyFont="1" applyBorder="1" applyAlignment="1">
      <alignment vertical="top" wrapText="1"/>
    </xf>
    <xf numFmtId="0" fontId="21" fillId="0" borderId="2" xfId="0" applyFont="1" applyFill="1" applyBorder="1" applyAlignment="1">
      <alignment horizontal="fill" vertical="top"/>
    </xf>
    <xf numFmtId="0" fontId="42" fillId="0" borderId="2" xfId="0" applyFont="1" applyFill="1" applyBorder="1" applyAlignment="1">
      <alignment horizontal="left" vertical="top"/>
    </xf>
    <xf numFmtId="0" fontId="40" fillId="0" borderId="2" xfId="0" applyFont="1" applyFill="1" applyBorder="1" applyAlignment="1">
      <alignment horizontal="left" vertical="top"/>
    </xf>
    <xf numFmtId="0" fontId="40" fillId="38" borderId="2" xfId="0" applyFont="1" applyFill="1" applyBorder="1" applyAlignment="1">
      <alignment horizontal="center" vertical="center" wrapText="1"/>
    </xf>
    <xf numFmtId="0" fontId="58" fillId="0" borderId="2" xfId="13" applyFont="1" applyFill="1" applyBorder="1" applyAlignment="1">
      <alignment horizontal="left"/>
    </xf>
    <xf numFmtId="0" fontId="21" fillId="0" borderId="0" xfId="0" applyFont="1" applyBorder="1" applyAlignment="1">
      <alignment vertical="top" wrapText="1"/>
    </xf>
    <xf numFmtId="0" fontId="40" fillId="38" borderId="2" xfId="0" applyFont="1" applyFill="1" applyBorder="1" applyAlignment="1"/>
    <xf numFmtId="0" fontId="25" fillId="38" borderId="2" xfId="0" applyFont="1" applyFill="1" applyBorder="1" applyAlignment="1">
      <alignment horizontal="center" vertical="center" wrapText="1"/>
    </xf>
    <xf numFmtId="0" fontId="62" fillId="0" borderId="2" xfId="13" applyFont="1" applyFill="1" applyBorder="1" applyAlignment="1">
      <alignment horizontal="fill"/>
    </xf>
    <xf numFmtId="0" fontId="8" fillId="0" borderId="2" xfId="0" applyFont="1" applyFill="1" applyBorder="1" applyAlignment="1">
      <alignment horizontal="left"/>
    </xf>
    <xf numFmtId="0" fontId="8" fillId="0" borderId="2" xfId="0" applyFont="1" applyFill="1" applyBorder="1" applyAlignment="1">
      <alignment horizontal="fill"/>
    </xf>
    <xf numFmtId="0" fontId="26" fillId="0" borderId="2" xfId="0" applyFont="1" applyFill="1" applyBorder="1" applyAlignment="1">
      <alignment horizontal="left"/>
    </xf>
    <xf numFmtId="0" fontId="8" fillId="0" borderId="2" xfId="0" applyFont="1" applyFill="1" applyBorder="1" applyAlignment="1"/>
    <xf numFmtId="0" fontId="54" fillId="0" borderId="0" xfId="0" applyFont="1" applyFill="1" applyBorder="1" applyAlignment="1"/>
    <xf numFmtId="0" fontId="21" fillId="0" borderId="0" xfId="0" applyFont="1" applyBorder="1" applyAlignment="1">
      <alignment horizontal="center" vertical="center"/>
    </xf>
    <xf numFmtId="0" fontId="31" fillId="0" borderId="0" xfId="0" applyFont="1"/>
    <xf numFmtId="0" fontId="24" fillId="0" borderId="0" xfId="0" applyFont="1" applyAlignment="1">
      <alignment horizontal="left" vertical="center"/>
    </xf>
    <xf numFmtId="0" fontId="65" fillId="0" borderId="0" xfId="0" applyFont="1"/>
    <xf numFmtId="0" fontId="66" fillId="0" borderId="0" xfId="0" applyFont="1" applyAlignment="1">
      <alignment horizontal="center"/>
    </xf>
    <xf numFmtId="0" fontId="16" fillId="0" borderId="0" xfId="0" applyFont="1" applyAlignment="1">
      <alignment vertical="center" wrapText="1"/>
    </xf>
    <xf numFmtId="0" fontId="17" fillId="0" borderId="0" xfId="0" applyFont="1" applyAlignment="1">
      <alignment wrapText="1"/>
    </xf>
    <xf numFmtId="0" fontId="17" fillId="0" borderId="0" xfId="0" applyFont="1"/>
    <xf numFmtId="0" fontId="0" fillId="0" borderId="0" xfId="0" applyFill="1" applyBorder="1" applyAlignment="1"/>
    <xf numFmtId="0" fontId="41" fillId="0" borderId="2" xfId="0" applyFont="1" applyFill="1" applyBorder="1" applyAlignment="1">
      <alignment horizontal="fill" vertical="center"/>
    </xf>
    <xf numFmtId="0" fontId="21" fillId="0" borderId="2" xfId="0" applyFont="1" applyFill="1" applyBorder="1" applyAlignment="1">
      <alignment vertical="center"/>
    </xf>
    <xf numFmtId="0" fontId="62" fillId="0" borderId="2" xfId="13" applyFont="1" applyFill="1" applyBorder="1" applyAlignment="1"/>
    <xf numFmtId="0" fontId="21" fillId="0" borderId="15" xfId="0" applyFont="1" applyFill="1" applyBorder="1" applyAlignment="1">
      <alignment horizontal="fill"/>
    </xf>
    <xf numFmtId="0" fontId="21" fillId="0" borderId="2" xfId="0" applyFont="1" applyFill="1" applyBorder="1" applyAlignment="1">
      <alignment horizontal="center" vertical="center"/>
    </xf>
    <xf numFmtId="0" fontId="58" fillId="0" borderId="2" xfId="13" applyFont="1" applyFill="1" applyBorder="1" applyAlignment="1"/>
    <xf numFmtId="0" fontId="42" fillId="38" borderId="2" xfId="0" applyFont="1" applyFill="1" applyBorder="1" applyAlignment="1">
      <alignment vertical="center"/>
    </xf>
    <xf numFmtId="0" fontId="42" fillId="38" borderId="2" xfId="0" applyFont="1" applyFill="1" applyBorder="1" applyAlignment="1">
      <alignment horizontal="center" vertical="center" wrapText="1"/>
    </xf>
    <xf numFmtId="0" fontId="21" fillId="0" borderId="15" xfId="0" applyFont="1" applyFill="1" applyBorder="1" applyAlignment="1">
      <alignment horizontal="left"/>
    </xf>
    <xf numFmtId="0" fontId="40" fillId="0" borderId="2" xfId="0" applyFont="1" applyFill="1" applyBorder="1" applyAlignment="1">
      <alignment horizontal="center" vertical="center"/>
    </xf>
    <xf numFmtId="0" fontId="42" fillId="0" borderId="2" xfId="0" applyFont="1" applyFill="1" applyBorder="1" applyAlignment="1">
      <alignment vertical="center"/>
    </xf>
    <xf numFmtId="0" fontId="42" fillId="0" borderId="2" xfId="0" applyFont="1" applyFill="1" applyBorder="1" applyAlignment="1">
      <alignment horizontal="center" vertical="center"/>
    </xf>
    <xf numFmtId="0" fontId="21" fillId="0" borderId="2" xfId="0" applyFont="1" applyFill="1" applyBorder="1"/>
    <xf numFmtId="0" fontId="67" fillId="0" borderId="2" xfId="0" applyFont="1" applyFill="1" applyBorder="1" applyAlignment="1"/>
    <xf numFmtId="0" fontId="41" fillId="0" borderId="2" xfId="0" applyFont="1" applyFill="1" applyBorder="1" applyAlignment="1">
      <alignment vertical="center"/>
    </xf>
    <xf numFmtId="0" fontId="21" fillId="0" borderId="2" xfId="0" applyFont="1" applyBorder="1" applyAlignment="1">
      <alignment horizontal="center" vertical="center"/>
    </xf>
    <xf numFmtId="0" fontId="21" fillId="0" borderId="2" xfId="0" applyFont="1" applyBorder="1" applyAlignment="1">
      <alignment vertical="center"/>
    </xf>
    <xf numFmtId="0" fontId="67" fillId="0" borderId="2" xfId="0" applyFont="1" applyFill="1" applyBorder="1" applyAlignment="1">
      <alignment horizontal="left"/>
    </xf>
    <xf numFmtId="0" fontId="41" fillId="0" borderId="2" xfId="0" applyFont="1" applyFill="1" applyBorder="1" applyAlignment="1">
      <alignment horizontal="left" vertical="center"/>
    </xf>
    <xf numFmtId="0" fontId="56" fillId="37" borderId="0" xfId="0" applyFont="1" applyFill="1" applyBorder="1" applyAlignment="1"/>
    <xf numFmtId="0" fontId="22" fillId="0" borderId="0" xfId="0" applyFont="1" applyAlignment="1">
      <alignment horizontal="center"/>
    </xf>
    <xf numFmtId="0" fontId="22" fillId="0" borderId="0" xfId="0" applyFont="1" applyFill="1"/>
    <xf numFmtId="0" fontId="42" fillId="38" borderId="2" xfId="0" applyFont="1" applyFill="1" applyBorder="1" applyAlignment="1">
      <alignment horizontal="center"/>
    </xf>
    <xf numFmtId="0" fontId="21" fillId="0" borderId="0" xfId="0" applyFont="1" applyAlignment="1">
      <alignment horizontal="center"/>
    </xf>
    <xf numFmtId="0" fontId="41" fillId="0" borderId="2" xfId="0" applyFont="1" applyFill="1" applyBorder="1" applyAlignment="1">
      <alignment vertical="top"/>
    </xf>
    <xf numFmtId="0" fontId="21" fillId="0" borderId="0" xfId="0" applyFont="1" applyFill="1"/>
    <xf numFmtId="0" fontId="69" fillId="0" borderId="2" xfId="0" applyFont="1" applyFill="1" applyBorder="1" applyAlignment="1"/>
    <xf numFmtId="0" fontId="61" fillId="0" borderId="2" xfId="0" applyFont="1" applyFill="1" applyBorder="1" applyAlignment="1">
      <alignment horizontal="right" wrapText="1"/>
    </xf>
    <xf numFmtId="0" fontId="58" fillId="0" borderId="2" xfId="13" applyFont="1" applyFill="1" applyBorder="1" applyAlignment="1">
      <alignment horizontal="left" vertical="top"/>
    </xf>
    <xf numFmtId="9" fontId="61" fillId="0" borderId="2" xfId="0" applyNumberFormat="1" applyFont="1" applyFill="1" applyBorder="1" applyAlignment="1">
      <alignment horizontal="left"/>
    </xf>
    <xf numFmtId="10" fontId="42" fillId="0" borderId="2" xfId="0" applyNumberFormat="1" applyFont="1" applyFill="1" applyBorder="1" applyAlignment="1">
      <alignment horizontal="left"/>
    </xf>
    <xf numFmtId="9" fontId="42" fillId="0" borderId="2" xfId="0" applyNumberFormat="1" applyFont="1" applyFill="1" applyBorder="1" applyAlignment="1">
      <alignment horizontal="left"/>
    </xf>
    <xf numFmtId="0" fontId="69" fillId="0" borderId="2" xfId="0" applyFont="1" applyFill="1" applyBorder="1" applyAlignment="1">
      <alignment horizontal="left"/>
    </xf>
    <xf numFmtId="0" fontId="56" fillId="0" borderId="0" xfId="0" applyFont="1" applyFill="1" applyBorder="1" applyAlignment="1"/>
    <xf numFmtId="0" fontId="54" fillId="0" borderId="0" xfId="0" applyFont="1" applyFill="1" applyBorder="1" applyAlignment="1">
      <alignment vertical="center"/>
    </xf>
    <xf numFmtId="0" fontId="54" fillId="0" borderId="0" xfId="0" applyFont="1" applyFill="1" applyBorder="1" applyAlignment="1">
      <alignment horizontal="fill" vertical="center"/>
    </xf>
    <xf numFmtId="0" fontId="54" fillId="0" borderId="0" xfId="0" applyFont="1" applyFill="1" applyBorder="1" applyAlignment="1">
      <alignment horizontal="fill"/>
    </xf>
    <xf numFmtId="0" fontId="30" fillId="0" borderId="0" xfId="0" applyFont="1" applyAlignment="1">
      <alignment vertical="top" wrapText="1"/>
    </xf>
    <xf numFmtId="0" fontId="22" fillId="0" borderId="0" xfId="0" applyFont="1" applyBorder="1" applyAlignment="1">
      <alignment vertical="top"/>
    </xf>
    <xf numFmtId="0" fontId="41" fillId="0" borderId="0" xfId="0" applyFont="1" applyBorder="1" applyAlignment="1">
      <alignment vertical="top"/>
    </xf>
    <xf numFmtId="0" fontId="8" fillId="0" borderId="0" xfId="0" applyFont="1" applyBorder="1" applyAlignment="1">
      <alignment vertical="top"/>
    </xf>
    <xf numFmtId="0" fontId="8" fillId="0" borderId="0" xfId="0" applyFont="1" applyBorder="1"/>
    <xf numFmtId="0" fontId="21" fillId="0" borderId="2" xfId="0" applyFont="1" applyFill="1" applyBorder="1" applyAlignment="1">
      <alignment horizontal="right"/>
    </xf>
    <xf numFmtId="0" fontId="21" fillId="0" borderId="2" xfId="0" applyFont="1" applyFill="1" applyBorder="1" applyAlignment="1">
      <alignment vertical="top" wrapText="1"/>
    </xf>
    <xf numFmtId="0" fontId="40" fillId="0" borderId="0" xfId="0" applyFont="1"/>
    <xf numFmtId="0" fontId="40" fillId="0" borderId="0" xfId="0" applyFont="1" applyAlignment="1">
      <alignment horizontal="center"/>
    </xf>
    <xf numFmtId="0" fontId="21" fillId="0" borderId="0" xfId="0" applyFont="1" applyAlignment="1">
      <alignment wrapText="1"/>
    </xf>
    <xf numFmtId="0" fontId="41" fillId="0" borderId="2" xfId="0" applyFont="1" applyFill="1" applyBorder="1" applyAlignment="1">
      <alignment wrapText="1"/>
    </xf>
    <xf numFmtId="0" fontId="41" fillId="0" borderId="2" xfId="0" applyFont="1" applyFill="1" applyBorder="1" applyAlignment="1">
      <alignment horizontal="fill" vertical="top"/>
    </xf>
    <xf numFmtId="0" fontId="68" fillId="0" borderId="2" xfId="0" applyFont="1" applyFill="1" applyBorder="1" applyAlignment="1">
      <alignment horizontal="fill"/>
    </xf>
    <xf numFmtId="0" fontId="61" fillId="0" borderId="2" xfId="0" applyFont="1" applyFill="1" applyBorder="1" applyAlignment="1">
      <alignment horizontal="fill"/>
    </xf>
    <xf numFmtId="0" fontId="22" fillId="0" borderId="0" xfId="0" applyFont="1" applyBorder="1"/>
    <xf numFmtId="0" fontId="21" fillId="0" borderId="0" xfId="0" applyFont="1" applyBorder="1" applyAlignment="1">
      <alignment wrapText="1"/>
    </xf>
    <xf numFmtId="0" fontId="21" fillId="0" borderId="0" xfId="0" applyFont="1" applyBorder="1"/>
    <xf numFmtId="0" fontId="21" fillId="0" borderId="11" xfId="0" applyFont="1" applyFill="1" applyBorder="1" applyAlignment="1">
      <alignment horizontal="fill"/>
    </xf>
    <xf numFmtId="0" fontId="41" fillId="0" borderId="13" xfId="0" applyFont="1" applyFill="1" applyBorder="1" applyAlignment="1">
      <alignment horizontal="left"/>
    </xf>
    <xf numFmtId="0" fontId="21" fillId="0" borderId="1" xfId="0" applyFont="1" applyFill="1" applyBorder="1" applyAlignment="1">
      <alignment horizontal="left" vertical="top"/>
    </xf>
    <xf numFmtId="0" fontId="21" fillId="0" borderId="15" xfId="0" applyFont="1" applyFill="1" applyBorder="1" applyAlignment="1">
      <alignment horizontal="left" vertical="top"/>
    </xf>
    <xf numFmtId="0" fontId="0" fillId="37" borderId="0" xfId="0" applyFill="1" applyBorder="1" applyAlignment="1"/>
    <xf numFmtId="0" fontId="21" fillId="0" borderId="0" xfId="0" applyFont="1" applyFill="1" applyBorder="1"/>
    <xf numFmtId="0" fontId="73" fillId="0" borderId="2" xfId="0" applyFont="1" applyFill="1" applyBorder="1" applyAlignment="1">
      <alignment horizontal="right"/>
    </xf>
    <xf numFmtId="0" fontId="74" fillId="0" borderId="2" xfId="0" applyFont="1" applyFill="1" applyBorder="1" applyAlignment="1"/>
    <xf numFmtId="0" fontId="75" fillId="0" borderId="2" xfId="0" applyFont="1" applyFill="1" applyBorder="1" applyAlignment="1"/>
    <xf numFmtId="0" fontId="23" fillId="0" borderId="2" xfId="0" applyFont="1" applyFill="1" applyBorder="1" applyAlignment="1"/>
    <xf numFmtId="0" fontId="76" fillId="0" borderId="2" xfId="0" applyFont="1" applyFill="1" applyBorder="1" applyAlignment="1"/>
    <xf numFmtId="0" fontId="22" fillId="37" borderId="0" xfId="0" applyFont="1" applyFill="1" applyBorder="1" applyAlignment="1"/>
    <xf numFmtId="0" fontId="22" fillId="37" borderId="0" xfId="0" applyFont="1" applyFill="1" applyBorder="1" applyAlignment="1">
      <alignment vertical="top"/>
    </xf>
    <xf numFmtId="0" fontId="74" fillId="0" borderId="0" xfId="0" applyFont="1"/>
    <xf numFmtId="0" fontId="70" fillId="0" borderId="0" xfId="0" applyFont="1" applyBorder="1"/>
    <xf numFmtId="0" fontId="42" fillId="40" borderId="2" xfId="0" applyFont="1" applyFill="1" applyBorder="1" applyAlignment="1">
      <alignment horizontal="center"/>
    </xf>
    <xf numFmtId="0" fontId="40" fillId="40" borderId="2" xfId="0" applyFont="1" applyFill="1" applyBorder="1" applyAlignment="1">
      <alignment horizontal="center"/>
    </xf>
    <xf numFmtId="3" fontId="61" fillId="0" borderId="2" xfId="0" applyNumberFormat="1" applyFont="1" applyFill="1" applyBorder="1" applyAlignment="1"/>
    <xf numFmtId="0" fontId="27" fillId="0" borderId="0" xfId="13" applyFill="1"/>
    <xf numFmtId="0" fontId="77" fillId="0" borderId="0" xfId="0" applyFont="1" applyAlignment="1">
      <alignment vertical="center"/>
    </xf>
    <xf numFmtId="0" fontId="8" fillId="0" borderId="0" xfId="0" applyFont="1" applyAlignment="1">
      <alignment vertical="center"/>
    </xf>
    <xf numFmtId="0" fontId="42" fillId="2" borderId="2" xfId="0" applyFont="1" applyFill="1" applyBorder="1" applyAlignment="1">
      <alignment vertical="center"/>
    </xf>
    <xf numFmtId="0" fontId="42" fillId="18" borderId="2" xfId="0" applyFont="1" applyFill="1" applyBorder="1" applyAlignment="1">
      <alignment vertical="center"/>
    </xf>
    <xf numFmtId="0" fontId="21" fillId="18" borderId="2" xfId="0" applyFont="1" applyFill="1" applyBorder="1" applyAlignment="1">
      <alignment vertical="top"/>
    </xf>
    <xf numFmtId="0" fontId="41" fillId="0" borderId="2" xfId="0" applyFont="1" applyBorder="1" applyAlignment="1">
      <alignment vertical="center"/>
    </xf>
    <xf numFmtId="0" fontId="41" fillId="0" borderId="2" xfId="0" applyFont="1" applyBorder="1" applyAlignment="1">
      <alignment horizontal="center" vertical="center"/>
    </xf>
    <xf numFmtId="0" fontId="21" fillId="18" borderId="2" xfId="0" applyFont="1" applyFill="1" applyBorder="1" applyAlignment="1">
      <alignment vertical="center"/>
    </xf>
    <xf numFmtId="3" fontId="21" fillId="0" borderId="2" xfId="0" applyNumberFormat="1" applyFont="1" applyBorder="1" applyAlignment="1">
      <alignment horizontal="center" vertical="center"/>
    </xf>
    <xf numFmtId="0" fontId="41" fillId="14" borderId="2" xfId="0" applyFont="1" applyFill="1" applyBorder="1" applyAlignment="1">
      <alignment vertical="center"/>
    </xf>
    <xf numFmtId="0" fontId="42" fillId="14" borderId="2" xfId="0" applyFont="1" applyFill="1" applyBorder="1" applyAlignment="1">
      <alignment vertical="center"/>
    </xf>
    <xf numFmtId="0" fontId="78" fillId="0" borderId="0" xfId="0" applyFont="1" applyAlignment="1">
      <alignment horizontal="justify" vertical="center"/>
    </xf>
    <xf numFmtId="0" fontId="33" fillId="0" borderId="0" xfId="0" applyFont="1" applyAlignment="1">
      <alignment horizontal="justify" vertical="center"/>
    </xf>
    <xf numFmtId="0" fontId="21" fillId="0" borderId="0" xfId="0" applyFont="1" applyAlignment="1">
      <alignment vertical="center"/>
    </xf>
    <xf numFmtId="0" fontId="21" fillId="0" borderId="0" xfId="0" applyFont="1" applyAlignment="1">
      <alignment vertical="center" wrapText="1"/>
    </xf>
    <xf numFmtId="0" fontId="22" fillId="0" borderId="0" xfId="0" applyFont="1" applyAlignment="1">
      <alignment horizontal="center" wrapText="1"/>
    </xf>
    <xf numFmtId="0" fontId="41" fillId="14" borderId="2" xfId="0" applyFont="1" applyFill="1" applyBorder="1" applyAlignment="1">
      <alignment horizontal="right" vertical="center"/>
    </xf>
    <xf numFmtId="0" fontId="21" fillId="0" borderId="0" xfId="0" applyFont="1" applyAlignment="1">
      <alignment horizontal="justify" vertical="center"/>
    </xf>
    <xf numFmtId="0" fontId="40" fillId="0" borderId="0" xfId="0" applyFont="1" applyAlignment="1">
      <alignment vertical="center"/>
    </xf>
    <xf numFmtId="0" fontId="21" fillId="0" borderId="2" xfId="0" applyFont="1" applyBorder="1" applyAlignment="1">
      <alignment vertical="center" wrapText="1"/>
    </xf>
    <xf numFmtId="0" fontId="40" fillId="0" borderId="2" xfId="0" applyFont="1" applyBorder="1" applyAlignment="1">
      <alignment vertical="center"/>
    </xf>
    <xf numFmtId="0" fontId="33" fillId="0" borderId="2" xfId="0" applyFont="1" applyFill="1" applyBorder="1" applyAlignment="1">
      <alignment vertical="center"/>
    </xf>
    <xf numFmtId="0" fontId="21" fillId="0" borderId="2" xfId="0" applyFont="1" applyFill="1" applyBorder="1" applyAlignment="1">
      <alignment vertical="center" wrapText="1"/>
    </xf>
    <xf numFmtId="0" fontId="40" fillId="0" borderId="0" xfId="0" applyFont="1" applyFill="1" applyAlignment="1">
      <alignment vertical="center"/>
    </xf>
    <xf numFmtId="0" fontId="21" fillId="0" borderId="0" xfId="0" applyFont="1" applyFill="1" applyAlignment="1">
      <alignment vertical="center"/>
    </xf>
    <xf numFmtId="0" fontId="41" fillId="0" borderId="2" xfId="0" applyFont="1" applyFill="1" applyBorder="1" applyAlignment="1">
      <alignment vertical="center" wrapText="1"/>
    </xf>
    <xf numFmtId="0" fontId="40" fillId="0" borderId="2" xfId="0" applyFont="1" applyFill="1" applyBorder="1" applyAlignment="1">
      <alignment vertical="center"/>
    </xf>
    <xf numFmtId="0" fontId="14" fillId="4" borderId="0" xfId="0" applyFont="1" applyFill="1" applyBorder="1" applyAlignment="1"/>
    <xf numFmtId="0" fontId="40" fillId="0" borderId="2" xfId="0" applyFont="1" applyBorder="1" applyAlignment="1">
      <alignment wrapText="1"/>
    </xf>
    <xf numFmtId="0" fontId="40" fillId="0" borderId="2" xfId="0" applyFont="1" applyBorder="1" applyAlignment="1">
      <alignment horizontal="left" wrapText="1"/>
    </xf>
    <xf numFmtId="167" fontId="21" fillId="0" borderId="2" xfId="2" applyNumberFormat="1" applyFont="1" applyBorder="1"/>
    <xf numFmtId="9" fontId="21" fillId="0" borderId="2" xfId="2" applyFont="1" applyFill="1" applyBorder="1" applyAlignment="1">
      <alignment horizontal="center"/>
    </xf>
    <xf numFmtId="9" fontId="21" fillId="0" borderId="2" xfId="2" applyFont="1" applyBorder="1" applyAlignment="1">
      <alignment horizontal="center"/>
    </xf>
    <xf numFmtId="0" fontId="40" fillId="0" borderId="2" xfId="0" applyFont="1" applyBorder="1" applyAlignment="1">
      <alignment vertical="top"/>
    </xf>
    <xf numFmtId="3" fontId="21" fillId="0" borderId="2" xfId="0" applyNumberFormat="1" applyFont="1" applyBorder="1"/>
    <xf numFmtId="0" fontId="18" fillId="0" borderId="0" xfId="0" applyFont="1" applyFill="1"/>
    <xf numFmtId="10" fontId="22" fillId="0" borderId="0" xfId="0" applyNumberFormat="1" applyFont="1"/>
    <xf numFmtId="3" fontId="21" fillId="0" borderId="0" xfId="0" applyNumberFormat="1" applyFont="1"/>
    <xf numFmtId="167" fontId="21" fillId="0" borderId="0" xfId="0" applyNumberFormat="1" applyFont="1"/>
    <xf numFmtId="10" fontId="21" fillId="0" borderId="0" xfId="0" applyNumberFormat="1" applyFont="1"/>
    <xf numFmtId="167" fontId="21" fillId="0" borderId="2" xfId="0" applyNumberFormat="1" applyFont="1" applyBorder="1"/>
    <xf numFmtId="10" fontId="21" fillId="0" borderId="2" xfId="0" applyNumberFormat="1" applyFont="1" applyBorder="1"/>
    <xf numFmtId="0" fontId="40" fillId="0" borderId="2" xfId="0" applyFont="1" applyBorder="1" applyAlignment="1">
      <alignment horizontal="right"/>
    </xf>
    <xf numFmtId="0" fontId="40" fillId="0" borderId="2" xfId="0" applyFont="1" applyBorder="1"/>
    <xf numFmtId="0" fontId="40" fillId="0" borderId="2" xfId="0" applyFont="1" applyBorder="1" applyAlignment="1">
      <alignment horizontal="center"/>
    </xf>
    <xf numFmtId="166" fontId="21" fillId="0" borderId="2" xfId="0" applyNumberFormat="1" applyFont="1" applyBorder="1"/>
    <xf numFmtId="166" fontId="21" fillId="0" borderId="2" xfId="0" applyNumberFormat="1" applyFont="1" applyBorder="1" applyAlignment="1">
      <alignment horizontal="center"/>
    </xf>
    <xf numFmtId="0" fontId="81" fillId="0" borderId="0" xfId="0" applyFont="1"/>
    <xf numFmtId="1" fontId="22" fillId="0" borderId="0" xfId="0" applyNumberFormat="1" applyFont="1"/>
    <xf numFmtId="1" fontId="21" fillId="0" borderId="0" xfId="0" applyNumberFormat="1" applyFont="1"/>
    <xf numFmtId="166" fontId="21" fillId="0" borderId="0" xfId="0" applyNumberFormat="1" applyFont="1"/>
    <xf numFmtId="1" fontId="21" fillId="0" borderId="2" xfId="0" applyNumberFormat="1" applyFont="1" applyBorder="1"/>
    <xf numFmtId="0" fontId="33" fillId="0" borderId="0" xfId="0" applyFont="1" applyAlignment="1">
      <alignment vertical="center"/>
    </xf>
    <xf numFmtId="0" fontId="21" fillId="0" borderId="0" xfId="0" applyFont="1" applyFill="1" applyAlignment="1"/>
    <xf numFmtId="167" fontId="23" fillId="0" borderId="0" xfId="0" applyNumberFormat="1" applyFont="1" applyFill="1" applyAlignment="1"/>
    <xf numFmtId="167" fontId="39" fillId="0" borderId="0" xfId="0" applyNumberFormat="1" applyFont="1" applyFill="1" applyAlignment="1">
      <alignment vertical="center"/>
    </xf>
    <xf numFmtId="167" fontId="21" fillId="0" borderId="0" xfId="0" applyNumberFormat="1" applyFont="1" applyFill="1" applyAlignment="1"/>
    <xf numFmtId="0" fontId="33" fillId="0" borderId="0" xfId="0" applyFont="1" applyFill="1" applyAlignment="1"/>
    <xf numFmtId="0" fontId="21" fillId="0" borderId="0" xfId="0" applyFont="1" applyFill="1" applyAlignment="1">
      <alignment horizontal="left" vertical="center"/>
    </xf>
    <xf numFmtId="167" fontId="39" fillId="0" borderId="2" xfId="0" applyNumberFormat="1" applyFont="1" applyBorder="1" applyAlignment="1">
      <alignment horizontal="center"/>
    </xf>
    <xf numFmtId="9" fontId="23" fillId="0" borderId="2" xfId="2" applyFont="1" applyFill="1" applyBorder="1" applyAlignment="1"/>
    <xf numFmtId="167" fontId="39" fillId="0" borderId="2" xfId="0" applyNumberFormat="1" applyFont="1" applyFill="1" applyBorder="1" applyAlignment="1">
      <alignment vertical="center"/>
    </xf>
    <xf numFmtId="167" fontId="39" fillId="0" borderId="2" xfId="0" applyNumberFormat="1" applyFont="1" applyFill="1" applyBorder="1" applyAlignment="1">
      <alignment horizontal="center" vertical="center"/>
    </xf>
    <xf numFmtId="167" fontId="21" fillId="0" borderId="2" xfId="0" applyNumberFormat="1" applyFont="1" applyFill="1" applyBorder="1" applyAlignment="1">
      <alignment vertical="center"/>
    </xf>
    <xf numFmtId="167" fontId="23" fillId="0" borderId="2" xfId="2" applyNumberFormat="1" applyFont="1" applyFill="1" applyBorder="1" applyAlignment="1">
      <alignment vertical="center"/>
    </xf>
    <xf numFmtId="167" fontId="21" fillId="0" borderId="2" xfId="2" applyNumberFormat="1" applyFont="1" applyFill="1" applyBorder="1" applyAlignment="1">
      <alignment vertical="center"/>
    </xf>
    <xf numFmtId="167" fontId="21" fillId="0" borderId="2" xfId="0" applyNumberFormat="1" applyFont="1" applyFill="1" applyBorder="1" applyAlignment="1"/>
    <xf numFmtId="167" fontId="21" fillId="0" borderId="2" xfId="2" applyNumberFormat="1" applyFont="1" applyFill="1" applyBorder="1" applyAlignment="1"/>
    <xf numFmtId="167" fontId="23" fillId="0" borderId="2" xfId="0" applyNumberFormat="1" applyFont="1" applyFill="1" applyBorder="1" applyAlignment="1">
      <alignment vertical="center"/>
    </xf>
    <xf numFmtId="167" fontId="39" fillId="0" borderId="2" xfId="0" applyNumberFormat="1" applyFont="1" applyFill="1" applyBorder="1" applyAlignment="1"/>
    <xf numFmtId="167" fontId="39" fillId="0" borderId="2" xfId="0" applyNumberFormat="1" applyFont="1" applyFill="1" applyBorder="1" applyAlignment="1">
      <alignment horizontal="center"/>
    </xf>
    <xf numFmtId="167" fontId="23" fillId="0" borderId="2" xfId="2" applyNumberFormat="1" applyFont="1" applyFill="1" applyBorder="1" applyAlignment="1"/>
    <xf numFmtId="0" fontId="81" fillId="0" borderId="0" xfId="0" applyFont="1" applyAlignment="1">
      <alignment horizontal="left" vertical="center" readingOrder="1"/>
    </xf>
    <xf numFmtId="0" fontId="82" fillId="0" borderId="0" xfId="0" applyFont="1" applyAlignment="1">
      <alignment horizontal="center" vertical="center" readingOrder="1"/>
    </xf>
    <xf numFmtId="0" fontId="54" fillId="0" borderId="0" xfId="0" applyFont="1" applyAlignment="1">
      <alignment horizontal="left" vertical="center" readingOrder="1"/>
    </xf>
    <xf numFmtId="0" fontId="41" fillId="0" borderId="0" xfId="0" applyFont="1" applyAlignment="1">
      <alignment horizontal="left" vertical="center"/>
    </xf>
    <xf numFmtId="0" fontId="41" fillId="0" borderId="0" xfId="0" applyFont="1"/>
    <xf numFmtId="1" fontId="40" fillId="0" borderId="2" xfId="0" applyNumberFormat="1" applyFont="1" applyBorder="1"/>
    <xf numFmtId="9" fontId="21" fillId="0" borderId="2" xfId="2" applyFont="1" applyBorder="1"/>
    <xf numFmtId="9" fontId="21" fillId="0" borderId="2" xfId="2" applyFont="1" applyFill="1" applyBorder="1" applyAlignment="1">
      <alignment vertical="center"/>
    </xf>
    <xf numFmtId="167" fontId="21" fillId="0" borderId="0" xfId="2" applyNumberFormat="1" applyFont="1"/>
    <xf numFmtId="3" fontId="21" fillId="0" borderId="2" xfId="0" applyNumberFormat="1" applyFont="1" applyBorder="1" applyAlignment="1">
      <alignment horizontal="center"/>
    </xf>
    <xf numFmtId="0" fontId="21" fillId="0" borderId="2" xfId="0" applyFont="1" applyBorder="1" applyAlignment="1">
      <alignment wrapText="1"/>
    </xf>
    <xf numFmtId="0" fontId="54" fillId="0" borderId="0" xfId="0" applyFont="1" applyAlignment="1">
      <alignment vertical="center"/>
    </xf>
    <xf numFmtId="0" fontId="2" fillId="0" borderId="0" xfId="0" applyFont="1" applyAlignment="1">
      <alignment vertical="top" wrapText="1"/>
    </xf>
    <xf numFmtId="0" fontId="78" fillId="0" borderId="0" xfId="0" applyFont="1" applyAlignment="1">
      <alignment horizontal="left" vertical="center"/>
    </xf>
    <xf numFmtId="0" fontId="12" fillId="0" borderId="0" xfId="0" applyFont="1" applyFill="1" applyAlignment="1">
      <alignment vertical="top" wrapText="1"/>
    </xf>
    <xf numFmtId="0" fontId="54" fillId="0" borderId="0" xfId="0" applyFont="1" applyAlignment="1">
      <alignment horizontal="left"/>
    </xf>
    <xf numFmtId="0" fontId="40" fillId="0" borderId="2" xfId="0" applyFont="1" applyBorder="1" applyAlignment="1">
      <alignment horizontal="center" wrapText="1"/>
    </xf>
    <xf numFmtId="0" fontId="21" fillId="0" borderId="0" xfId="0" applyFont="1" applyAlignment="1">
      <alignment horizontal="center" vertical="top" wrapText="1"/>
    </xf>
    <xf numFmtId="0" fontId="29" fillId="0" borderId="0" xfId="0" applyFont="1" applyAlignment="1">
      <alignment vertical="top"/>
    </xf>
    <xf numFmtId="0" fontId="40" fillId="0" borderId="2" xfId="0" applyFont="1" applyFill="1" applyBorder="1"/>
    <xf numFmtId="0" fontId="39" fillId="0" borderId="2" xfId="0" applyFont="1" applyFill="1" applyBorder="1" applyAlignment="1">
      <alignment wrapText="1"/>
    </xf>
    <xf numFmtId="0" fontId="13" fillId="0" borderId="0" xfId="0" applyFont="1" applyAlignment="1">
      <alignment horizontal="center" vertical="center" wrapText="1"/>
    </xf>
    <xf numFmtId="0" fontId="30" fillId="0" borderId="0" xfId="0" applyFont="1" applyFill="1"/>
    <xf numFmtId="0" fontId="22" fillId="0" borderId="0" xfId="0" applyFont="1" applyFill="1" applyAlignment="1">
      <alignment horizontal="left"/>
    </xf>
    <xf numFmtId="0" fontId="30" fillId="0" borderId="0" xfId="0" applyFont="1" applyFill="1" applyAlignment="1">
      <alignment horizontal="left"/>
    </xf>
    <xf numFmtId="0" fontId="32" fillId="0" borderId="0" xfId="0" applyFont="1" applyFill="1"/>
    <xf numFmtId="0" fontId="23" fillId="0" borderId="16" xfId="0" applyFont="1" applyBorder="1"/>
    <xf numFmtId="0" fontId="23" fillId="0" borderId="17" xfId="0" applyFont="1" applyBorder="1" applyAlignment="1">
      <alignment horizontal="center"/>
    </xf>
    <xf numFmtId="0" fontId="23" fillId="0" borderId="18" xfId="0" applyFont="1" applyBorder="1" applyAlignment="1">
      <alignment horizontal="center"/>
    </xf>
    <xf numFmtId="0" fontId="23" fillId="0" borderId="19" xfId="0" applyFont="1" applyBorder="1" applyAlignment="1">
      <alignment horizontal="center"/>
    </xf>
    <xf numFmtId="0" fontId="23" fillId="0" borderId="20" xfId="0" applyFont="1" applyBorder="1"/>
    <xf numFmtId="0" fontId="23" fillId="0" borderId="2" xfId="0" applyFont="1" applyBorder="1" applyAlignment="1">
      <alignment horizontal="center"/>
    </xf>
    <xf numFmtId="0" fontId="23" fillId="0" borderId="21" xfId="0" applyFont="1" applyBorder="1" applyAlignment="1">
      <alignment horizontal="center"/>
    </xf>
    <xf numFmtId="0" fontId="41" fillId="0" borderId="18" xfId="0" applyFont="1" applyBorder="1" applyAlignment="1">
      <alignment horizontal="center"/>
    </xf>
    <xf numFmtId="0" fontId="23" fillId="0" borderId="16" xfId="0" applyFont="1" applyBorder="1" applyAlignment="1">
      <alignment horizontal="center"/>
    </xf>
    <xf numFmtId="0" fontId="39" fillId="5" borderId="2" xfId="0" applyFont="1" applyFill="1" applyBorder="1" applyAlignment="1">
      <alignment horizontal="center" vertical="center" wrapText="1"/>
    </xf>
    <xf numFmtId="0" fontId="23" fillId="0" borderId="17" xfId="0" applyFont="1" applyFill="1" applyBorder="1" applyAlignment="1">
      <alignment horizontal="center"/>
    </xf>
    <xf numFmtId="0" fontId="23" fillId="0" borderId="19" xfId="0" applyFont="1" applyFill="1" applyBorder="1" applyAlignment="1">
      <alignment horizontal="center"/>
    </xf>
    <xf numFmtId="0" fontId="23" fillId="0" borderId="2" xfId="0" applyFont="1" applyFill="1" applyBorder="1" applyAlignment="1">
      <alignment horizontal="center"/>
    </xf>
    <xf numFmtId="0" fontId="31" fillId="0" borderId="0" xfId="0" applyFont="1" applyAlignment="1">
      <alignment horizontal="left"/>
    </xf>
    <xf numFmtId="9" fontId="21" fillId="0" borderId="2" xfId="0" applyNumberFormat="1" applyFont="1" applyBorder="1"/>
    <xf numFmtId="0" fontId="40" fillId="0" borderId="2" xfId="0" applyFont="1" applyBorder="1" applyAlignment="1">
      <alignment vertical="top" wrapText="1"/>
    </xf>
    <xf numFmtId="0" fontId="60" fillId="0" borderId="2" xfId="0" applyFont="1" applyBorder="1"/>
    <xf numFmtId="0" fontId="21" fillId="0" borderId="2" xfId="0" applyFont="1" applyBorder="1" applyAlignment="1">
      <alignment horizontal="right"/>
    </xf>
    <xf numFmtId="0" fontId="40" fillId="17" borderId="2" xfId="0" applyFont="1" applyFill="1" applyBorder="1" applyAlignment="1">
      <alignment horizontal="left"/>
    </xf>
    <xf numFmtId="0" fontId="40" fillId="17" borderId="2" xfId="0" applyFont="1" applyFill="1" applyBorder="1" applyAlignment="1">
      <alignment horizontal="left" wrapText="1"/>
    </xf>
    <xf numFmtId="0" fontId="39" fillId="0" borderId="0" xfId="0" applyFont="1"/>
    <xf numFmtId="0" fontId="32" fillId="0" borderId="0" xfId="0" applyFont="1"/>
    <xf numFmtId="167" fontId="40" fillId="0" borderId="0" xfId="2" applyNumberFormat="1" applyFont="1" applyFill="1"/>
    <xf numFmtId="167" fontId="33" fillId="0" borderId="0" xfId="2" applyNumberFormat="1" applyFont="1" applyFill="1"/>
    <xf numFmtId="2" fontId="21" fillId="0" borderId="0" xfId="0" applyNumberFormat="1" applyFont="1"/>
    <xf numFmtId="167" fontId="21" fillId="0" borderId="0" xfId="2" applyNumberFormat="1" applyFont="1" applyFill="1"/>
    <xf numFmtId="3" fontId="21" fillId="0" borderId="0" xfId="2" applyNumberFormat="1" applyFont="1" applyFill="1"/>
    <xf numFmtId="0" fontId="40" fillId="0" borderId="0" xfId="0" applyFont="1" applyAlignment="1">
      <alignment horizontal="left"/>
    </xf>
    <xf numFmtId="0" fontId="23" fillId="0" borderId="0" xfId="0" applyFont="1"/>
    <xf numFmtId="0" fontId="33" fillId="0" borderId="0" xfId="0" applyFont="1"/>
    <xf numFmtId="167" fontId="23" fillId="0" borderId="0" xfId="2" applyNumberFormat="1" applyFont="1" applyFill="1"/>
    <xf numFmtId="0" fontId="21" fillId="0" borderId="6" xfId="0" applyFont="1" applyBorder="1"/>
    <xf numFmtId="0" fontId="21" fillId="0" borderId="7" xfId="0" applyFont="1" applyBorder="1"/>
    <xf numFmtId="0" fontId="21" fillId="0" borderId="8" xfId="0" applyFont="1" applyBorder="1"/>
    <xf numFmtId="0" fontId="21" fillId="0" borderId="10" xfId="0" applyFont="1" applyBorder="1"/>
    <xf numFmtId="0" fontId="21" fillId="0" borderId="11" xfId="0" applyFont="1" applyBorder="1"/>
    <xf numFmtId="0" fontId="21" fillId="0" borderId="13" xfId="0" applyFont="1" applyBorder="1"/>
    <xf numFmtId="0" fontId="29" fillId="0" borderId="0" xfId="4" applyFont="1"/>
    <xf numFmtId="0" fontId="39" fillId="0" borderId="0" xfId="4" applyFont="1"/>
    <xf numFmtId="171" fontId="21" fillId="0" borderId="2" xfId="0" applyNumberFormat="1" applyFont="1" applyBorder="1"/>
    <xf numFmtId="4" fontId="21" fillId="0" borderId="2" xfId="0" applyNumberFormat="1" applyFont="1" applyBorder="1"/>
    <xf numFmtId="0" fontId="23" fillId="0" borderId="0" xfId="4" applyFont="1"/>
    <xf numFmtId="3" fontId="60" fillId="0" borderId="2" xfId="0" applyNumberFormat="1" applyFont="1" applyBorder="1" applyAlignment="1">
      <alignment horizontal="right"/>
    </xf>
    <xf numFmtId="0" fontId="21" fillId="0" borderId="0" xfId="4" applyFont="1"/>
    <xf numFmtId="0" fontId="39" fillId="0" borderId="2" xfId="4" applyFont="1" applyBorder="1"/>
    <xf numFmtId="0" fontId="23" fillId="0" borderId="2" xfId="4" applyFont="1" applyBorder="1"/>
    <xf numFmtId="0" fontId="21" fillId="0" borderId="2" xfId="4" applyFont="1" applyBorder="1"/>
    <xf numFmtId="2" fontId="39" fillId="0" borderId="2" xfId="4" applyNumberFormat="1" applyFont="1" applyBorder="1"/>
    <xf numFmtId="2" fontId="23" fillId="0" borderId="2" xfId="4" applyNumberFormat="1" applyFont="1" applyBorder="1"/>
    <xf numFmtId="2" fontId="21" fillId="0" borderId="2" xfId="4" applyNumberFormat="1" applyFont="1" applyBorder="1"/>
    <xf numFmtId="167" fontId="21" fillId="0" borderId="0" xfId="4" applyNumberFormat="1" applyFont="1"/>
    <xf numFmtId="166" fontId="39" fillId="0" borderId="2" xfId="4" applyNumberFormat="1" applyFont="1" applyBorder="1"/>
    <xf numFmtId="0" fontId="21" fillId="0" borderId="0" xfId="4" applyFont="1" applyBorder="1"/>
    <xf numFmtId="169" fontId="21" fillId="15" borderId="2" xfId="4" applyNumberFormat="1" applyFont="1" applyFill="1" applyBorder="1"/>
    <xf numFmtId="0" fontId="41" fillId="0" borderId="0" xfId="15" applyFont="1"/>
    <xf numFmtId="0" fontId="42" fillId="0" borderId="2" xfId="15" applyFont="1" applyBorder="1"/>
    <xf numFmtId="0" fontId="42" fillId="0" borderId="2" xfId="15" applyFont="1" applyBorder="1" applyAlignment="1">
      <alignment horizontal="left"/>
    </xf>
    <xf numFmtId="0" fontId="41" fillId="0" borderId="2" xfId="15" applyFont="1" applyFill="1" applyBorder="1"/>
    <xf numFmtId="3" fontId="41" fillId="0" borderId="2" xfId="15" applyNumberFormat="1" applyFont="1" applyFill="1" applyBorder="1" applyAlignment="1">
      <alignment horizontal="right"/>
    </xf>
    <xf numFmtId="166" fontId="41" fillId="0" borderId="2" xfId="15" applyNumberFormat="1" applyFont="1" applyFill="1" applyBorder="1" applyAlignment="1">
      <alignment horizontal="right"/>
    </xf>
    <xf numFmtId="1" fontId="41" fillId="0" borderId="2" xfId="15" applyNumberFormat="1" applyFont="1" applyFill="1" applyBorder="1"/>
    <xf numFmtId="0" fontId="61" fillId="0" borderId="2" xfId="15" applyFont="1" applyFill="1" applyBorder="1" applyAlignment="1">
      <alignment horizontal="right"/>
    </xf>
    <xf numFmtId="3" fontId="41" fillId="0" borderId="0" xfId="15" applyNumberFormat="1" applyFont="1"/>
    <xf numFmtId="166" fontId="41" fillId="0" borderId="0" xfId="15" applyNumberFormat="1" applyFont="1"/>
    <xf numFmtId="1" fontId="41" fillId="0" borderId="0" xfId="15" applyNumberFormat="1" applyFont="1"/>
    <xf numFmtId="3" fontId="33" fillId="0" borderId="0" xfId="15" applyNumberFormat="1" applyFont="1"/>
    <xf numFmtId="166" fontId="33" fillId="0" borderId="0" xfId="15" applyNumberFormat="1" applyFont="1"/>
    <xf numFmtId="0" fontId="33" fillId="0" borderId="0" xfId="15" applyFont="1"/>
    <xf numFmtId="0" fontId="41" fillId="0" borderId="0" xfId="15" applyFont="1" applyAlignment="1">
      <alignment horizontal="left" wrapText="1"/>
    </xf>
    <xf numFmtId="0" fontId="41" fillId="0" borderId="0" xfId="15" applyFont="1" applyAlignment="1">
      <alignment wrapText="1"/>
    </xf>
    <xf numFmtId="0" fontId="33" fillId="0" borderId="0" xfId="15" applyFont="1" applyFill="1" applyBorder="1"/>
    <xf numFmtId="0" fontId="31" fillId="0" borderId="0" xfId="15" applyFont="1" applyAlignment="1">
      <alignment horizontal="left"/>
    </xf>
    <xf numFmtId="0" fontId="41" fillId="0" borderId="0" xfId="15" applyFont="1" applyAlignment="1">
      <alignment horizontal="center"/>
    </xf>
    <xf numFmtId="166" fontId="41" fillId="0" borderId="0" xfId="15" applyNumberFormat="1" applyFont="1" applyAlignment="1">
      <alignment horizontal="right"/>
    </xf>
    <xf numFmtId="0" fontId="41" fillId="0" borderId="2" xfId="15" applyFont="1" applyFill="1" applyBorder="1" applyAlignment="1">
      <alignment horizontal="center"/>
    </xf>
    <xf numFmtId="4" fontId="41" fillId="0" borderId="2" xfId="15" applyNumberFormat="1" applyFont="1" applyFill="1" applyBorder="1" applyAlignment="1">
      <alignment horizontal="center"/>
    </xf>
    <xf numFmtId="166" fontId="41" fillId="0" borderId="2" xfId="15" applyNumberFormat="1" applyFont="1" applyFill="1" applyBorder="1" applyAlignment="1">
      <alignment horizontal="center"/>
    </xf>
    <xf numFmtId="2" fontId="21" fillId="0" borderId="2" xfId="0" applyNumberFormat="1" applyFont="1" applyBorder="1"/>
    <xf numFmtId="0" fontId="24" fillId="0" borderId="0" xfId="0" applyFont="1" applyFill="1"/>
    <xf numFmtId="0" fontId="29" fillId="0" borderId="0" xfId="12" applyFont="1" applyFill="1" applyAlignment="1">
      <alignment vertical="center"/>
    </xf>
    <xf numFmtId="0" fontId="23" fillId="0" borderId="0" xfId="12" applyFont="1" applyFill="1" applyAlignment="1">
      <alignment vertical="center"/>
    </xf>
    <xf numFmtId="0" fontId="23" fillId="0" borderId="0" xfId="12" applyFont="1" applyFill="1" applyAlignment="1">
      <alignment horizontal="center" vertical="center"/>
    </xf>
    <xf numFmtId="1" fontId="23" fillId="0" borderId="0" xfId="12" applyNumberFormat="1" applyFont="1" applyFill="1" applyAlignment="1">
      <alignment vertical="center"/>
    </xf>
    <xf numFmtId="1" fontId="23" fillId="0" borderId="0" xfId="12" applyNumberFormat="1" applyFont="1" applyAlignment="1">
      <alignment vertical="center"/>
    </xf>
    <xf numFmtId="166" fontId="23" fillId="0" borderId="0" xfId="12" applyNumberFormat="1" applyFont="1" applyAlignment="1">
      <alignment vertical="center"/>
    </xf>
    <xf numFmtId="0" fontId="23" fillId="0" borderId="0" xfId="12" applyFont="1" applyAlignment="1">
      <alignment vertical="center"/>
    </xf>
    <xf numFmtId="0" fontId="39" fillId="0" borderId="0" xfId="12" applyFont="1" applyAlignment="1">
      <alignment vertical="center"/>
    </xf>
    <xf numFmtId="166" fontId="39" fillId="0" borderId="0" xfId="12" applyNumberFormat="1" applyFont="1" applyAlignment="1">
      <alignment vertical="center"/>
    </xf>
    <xf numFmtId="0" fontId="87" fillId="0" borderId="0" xfId="12" applyFont="1" applyFill="1" applyAlignment="1">
      <alignment vertical="center"/>
    </xf>
    <xf numFmtId="1" fontId="12" fillId="0" borderId="0" xfId="12" applyNumberFormat="1" applyFont="1" applyAlignment="1">
      <alignment horizontal="left" vertical="center"/>
    </xf>
    <xf numFmtId="1" fontId="33" fillId="0" borderId="0" xfId="12" applyNumberFormat="1" applyFont="1" applyAlignment="1">
      <alignment vertical="center"/>
    </xf>
    <xf numFmtId="170" fontId="23" fillId="0" borderId="0" xfId="12" applyNumberFormat="1" applyFont="1" applyAlignment="1">
      <alignment horizontal="center" vertical="center"/>
    </xf>
    <xf numFmtId="170" fontId="23" fillId="0" borderId="0" xfId="12" applyNumberFormat="1" applyFont="1" applyAlignment="1">
      <alignment vertical="center"/>
    </xf>
    <xf numFmtId="0" fontId="24" fillId="0" borderId="0" xfId="0" applyFont="1"/>
    <xf numFmtId="1" fontId="24" fillId="0" borderId="0" xfId="12" applyNumberFormat="1" applyFont="1" applyAlignment="1">
      <alignment vertical="center"/>
    </xf>
    <xf numFmtId="0" fontId="13" fillId="0" borderId="0" xfId="12" applyFont="1" applyAlignment="1">
      <alignment vertical="center" wrapText="1"/>
    </xf>
    <xf numFmtId="1" fontId="39" fillId="0" borderId="0" xfId="12" applyNumberFormat="1" applyFont="1" applyAlignment="1">
      <alignment vertical="center"/>
    </xf>
    <xf numFmtId="1" fontId="23" fillId="0" borderId="6" xfId="12" applyNumberFormat="1" applyFont="1" applyBorder="1" applyAlignment="1">
      <alignment vertical="center"/>
    </xf>
    <xf numFmtId="0" fontId="24" fillId="0" borderId="6" xfId="0" applyFont="1" applyBorder="1"/>
    <xf numFmtId="1" fontId="24" fillId="0" borderId="6" xfId="12" applyNumberFormat="1" applyFont="1" applyBorder="1" applyAlignment="1">
      <alignment vertical="center"/>
    </xf>
    <xf numFmtId="165" fontId="33" fillId="0" borderId="0" xfId="14" applyNumberFormat="1" applyFont="1" applyFill="1" applyBorder="1" applyAlignment="1"/>
    <xf numFmtId="0" fontId="23" fillId="0" borderId="0" xfId="2" applyNumberFormat="1" applyFont="1" applyFill="1" applyBorder="1" applyAlignment="1">
      <alignment vertical="center"/>
    </xf>
    <xf numFmtId="0" fontId="23" fillId="0" borderId="0" xfId="12" applyFont="1"/>
    <xf numFmtId="0" fontId="32" fillId="0" borderId="0" xfId="12" applyFont="1" applyAlignment="1">
      <alignment vertical="center"/>
    </xf>
    <xf numFmtId="1" fontId="12" fillId="0" borderId="0" xfId="12" applyNumberFormat="1" applyFont="1" applyAlignment="1">
      <alignment vertical="center" wrapText="1"/>
    </xf>
    <xf numFmtId="0" fontId="38" fillId="0" borderId="0" xfId="0" applyFont="1"/>
    <xf numFmtId="0" fontId="12" fillId="0" borderId="0" xfId="0" applyFont="1"/>
    <xf numFmtId="165" fontId="23" fillId="0" borderId="0" xfId="1" applyNumberFormat="1" applyFont="1" applyFill="1" applyBorder="1"/>
    <xf numFmtId="9" fontId="91" fillId="0" borderId="0" xfId="0" applyNumberFormat="1" applyFont="1"/>
    <xf numFmtId="165" fontId="21" fillId="0" borderId="0" xfId="1" applyNumberFormat="1" applyFont="1" applyFill="1" applyBorder="1"/>
    <xf numFmtId="165" fontId="54" fillId="0" borderId="0" xfId="1" applyNumberFormat="1" applyFont="1" applyFill="1" applyBorder="1"/>
    <xf numFmtId="0" fontId="91" fillId="0" borderId="0" xfId="0" applyFont="1"/>
    <xf numFmtId="0" fontId="23" fillId="0" borderId="0" xfId="12" applyFont="1" applyAlignment="1">
      <alignment horizontal="left" vertical="center" wrapText="1"/>
    </xf>
    <xf numFmtId="0" fontId="23" fillId="0" borderId="0" xfId="12" applyFont="1" applyAlignment="1">
      <alignment vertical="center" wrapText="1"/>
    </xf>
    <xf numFmtId="0" fontId="39" fillId="0" borderId="0" xfId="12" applyFont="1" applyFill="1" applyBorder="1" applyAlignment="1">
      <alignment horizontal="center" vertical="center"/>
    </xf>
    <xf numFmtId="1" fontId="23" fillId="0" borderId="0" xfId="12" applyNumberFormat="1" applyFont="1" applyFill="1" applyBorder="1" applyAlignment="1">
      <alignment horizontal="center" vertical="center"/>
    </xf>
    <xf numFmtId="170" fontId="23" fillId="0" borderId="0" xfId="12" applyNumberFormat="1" applyFont="1" applyFill="1" applyAlignment="1">
      <alignment vertical="center"/>
    </xf>
    <xf numFmtId="1" fontId="33" fillId="0" borderId="0" xfId="12" applyNumberFormat="1" applyFont="1" applyFill="1" applyAlignment="1">
      <alignment vertical="center"/>
    </xf>
    <xf numFmtId="1" fontId="29" fillId="0" borderId="0" xfId="12" applyNumberFormat="1" applyFont="1" applyFill="1" applyAlignment="1">
      <alignment vertical="center"/>
    </xf>
    <xf numFmtId="1" fontId="39" fillId="0" borderId="0" xfId="12" applyNumberFormat="1" applyFont="1" applyAlignment="1">
      <alignment horizontal="center" vertical="center"/>
    </xf>
    <xf numFmtId="1" fontId="92" fillId="0" borderId="0" xfId="12" applyNumberFormat="1" applyFont="1" applyAlignment="1">
      <alignment vertical="center"/>
    </xf>
    <xf numFmtId="166" fontId="23" fillId="0" borderId="0" xfId="12" applyNumberFormat="1" applyFont="1" applyFill="1" applyBorder="1" applyAlignment="1">
      <alignment vertical="center"/>
    </xf>
    <xf numFmtId="1" fontId="92" fillId="0" borderId="0" xfId="12" applyNumberFormat="1" applyFont="1" applyFill="1" applyAlignment="1">
      <alignment vertical="center"/>
    </xf>
    <xf numFmtId="1" fontId="39" fillId="0" borderId="0" xfId="12" applyNumberFormat="1" applyFont="1" applyFill="1" applyAlignment="1">
      <alignment vertical="center"/>
    </xf>
    <xf numFmtId="1" fontId="93" fillId="0" borderId="0" xfId="12" applyNumberFormat="1" applyFont="1" applyFill="1" applyAlignment="1">
      <alignment vertical="center"/>
    </xf>
    <xf numFmtId="1" fontId="24" fillId="0" borderId="0" xfId="12" applyNumberFormat="1" applyFont="1" applyFill="1" applyAlignment="1">
      <alignment vertical="center"/>
    </xf>
    <xf numFmtId="165" fontId="13" fillId="0" borderId="0" xfId="14" applyNumberFormat="1" applyFont="1" applyFill="1" applyBorder="1" applyAlignment="1"/>
    <xf numFmtId="9" fontId="13" fillId="0" borderId="0" xfId="3" applyFont="1" applyFill="1" applyBorder="1" applyAlignment="1">
      <alignment vertical="center"/>
    </xf>
    <xf numFmtId="1" fontId="13" fillId="0" borderId="0" xfId="12" applyNumberFormat="1" applyFont="1" applyFill="1" applyAlignment="1">
      <alignment vertical="center"/>
    </xf>
    <xf numFmtId="0" fontId="29" fillId="0" borderId="0" xfId="12" applyFont="1" applyFill="1"/>
    <xf numFmtId="1" fontId="23" fillId="0" borderId="0" xfId="12" applyNumberFormat="1" applyFont="1" applyFill="1" applyBorder="1" applyAlignment="1">
      <alignment vertical="center"/>
    </xf>
    <xf numFmtId="0" fontId="23" fillId="0" borderId="0" xfId="12" applyFont="1" applyFill="1" applyBorder="1"/>
    <xf numFmtId="166" fontId="23" fillId="0" borderId="0" xfId="12" applyNumberFormat="1" applyFont="1" applyFill="1" applyBorder="1" applyAlignment="1">
      <alignment horizontal="center" vertical="center"/>
    </xf>
    <xf numFmtId="9" fontId="23" fillId="0" borderId="0" xfId="2" applyFont="1" applyFill="1" applyBorder="1" applyAlignment="1">
      <alignment horizontal="center" vertical="center"/>
    </xf>
    <xf numFmtId="1" fontId="21" fillId="0" borderId="2" xfId="0" applyNumberFormat="1" applyFont="1" applyBorder="1" applyAlignment="1">
      <alignment horizontal="center"/>
    </xf>
    <xf numFmtId="167" fontId="21" fillId="0" borderId="2" xfId="2" applyNumberFormat="1" applyFont="1" applyBorder="1" applyAlignment="1">
      <alignment horizontal="center"/>
    </xf>
    <xf numFmtId="166" fontId="40" fillId="0" borderId="2" xfId="0" applyNumberFormat="1" applyFont="1" applyBorder="1" applyAlignment="1">
      <alignment horizontal="center"/>
    </xf>
    <xf numFmtId="9" fontId="21" fillId="0" borderId="0" xfId="0" applyNumberFormat="1" applyFont="1"/>
    <xf numFmtId="3" fontId="41" fillId="0" borderId="0" xfId="0" applyNumberFormat="1" applyFont="1" applyBorder="1" applyAlignment="1">
      <alignment horizontal="center" vertical="center"/>
    </xf>
    <xf numFmtId="0" fontId="41" fillId="0" borderId="0" xfId="0" applyFont="1" applyBorder="1" applyAlignment="1">
      <alignment horizontal="center" vertical="center"/>
    </xf>
    <xf numFmtId="3" fontId="21" fillId="0" borderId="0" xfId="0" applyNumberFormat="1" applyFont="1" applyBorder="1" applyAlignment="1">
      <alignment horizontal="center"/>
    </xf>
    <xf numFmtId="3" fontId="42" fillId="0" borderId="0" xfId="0" applyNumberFormat="1" applyFont="1" applyBorder="1" applyAlignment="1">
      <alignment horizontal="center" vertical="center"/>
    </xf>
    <xf numFmtId="0" fontId="95" fillId="0" borderId="0" xfId="0" applyFont="1" applyAlignment="1">
      <alignment vertical="center" wrapText="1"/>
    </xf>
    <xf numFmtId="166" fontId="23" fillId="0" borderId="0" xfId="0" applyNumberFormat="1" applyFont="1" applyAlignment="1">
      <alignment vertical="center"/>
    </xf>
    <xf numFmtId="0" fontId="23" fillId="0" borderId="0" xfId="0" applyFont="1" applyFill="1" applyAlignment="1">
      <alignment vertical="center"/>
    </xf>
    <xf numFmtId="0" fontId="36" fillId="0" borderId="0" xfId="0" applyFont="1" applyFill="1" applyAlignment="1">
      <alignment vertical="center"/>
    </xf>
    <xf numFmtId="0" fontId="39" fillId="0" borderId="2" xfId="0" applyFont="1" applyFill="1" applyBorder="1" applyAlignment="1">
      <alignment vertical="center" wrapText="1"/>
    </xf>
    <xf numFmtId="0" fontId="39" fillId="0" borderId="0" xfId="0" applyFont="1" applyFill="1" applyAlignment="1">
      <alignment vertical="center"/>
    </xf>
    <xf numFmtId="0" fontId="39" fillId="0" borderId="2" xfId="0" applyFont="1" applyFill="1" applyBorder="1" applyAlignment="1">
      <alignment horizontal="center" vertical="center" wrapText="1"/>
    </xf>
    <xf numFmtId="0" fontId="39" fillId="0" borderId="2" xfId="0" applyFont="1" applyFill="1" applyBorder="1" applyAlignment="1">
      <alignment horizontal="center" vertical="center"/>
    </xf>
    <xf numFmtId="1" fontId="84" fillId="0" borderId="2" xfId="0" applyNumberFormat="1" applyFont="1" applyFill="1" applyBorder="1" applyAlignment="1">
      <alignment vertical="center"/>
    </xf>
    <xf numFmtId="0" fontId="95" fillId="0" borderId="0" xfId="0" applyFont="1" applyAlignment="1">
      <alignment vertical="center"/>
    </xf>
    <xf numFmtId="0" fontId="39" fillId="0" borderId="2" xfId="0" applyFont="1" applyFill="1" applyBorder="1" applyAlignment="1">
      <alignment horizontal="center" vertical="top"/>
    </xf>
    <xf numFmtId="1" fontId="84" fillId="0" borderId="1" xfId="0" applyNumberFormat="1" applyFont="1" applyFill="1" applyBorder="1" applyAlignment="1">
      <alignment vertical="center"/>
    </xf>
    <xf numFmtId="1" fontId="84" fillId="0" borderId="1" xfId="2" applyNumberFormat="1" applyFont="1" applyFill="1" applyBorder="1" applyAlignment="1">
      <alignment vertical="center"/>
    </xf>
    <xf numFmtId="1" fontId="84" fillId="0" borderId="2" xfId="2" applyNumberFormat="1" applyFont="1" applyFill="1" applyBorder="1" applyAlignment="1">
      <alignment vertical="center"/>
    </xf>
    <xf numFmtId="1" fontId="23" fillId="0" borderId="2" xfId="0" applyNumberFormat="1" applyFont="1" applyFill="1" applyBorder="1" applyAlignment="1">
      <alignment vertical="center"/>
    </xf>
    <xf numFmtId="0" fontId="29" fillId="0" borderId="0" xfId="0" applyFont="1" applyFill="1" applyAlignment="1">
      <alignment vertical="center"/>
    </xf>
    <xf numFmtId="0" fontId="23" fillId="0" borderId="0" xfId="0" applyFont="1" applyAlignment="1">
      <alignment vertical="center" wrapText="1"/>
    </xf>
    <xf numFmtId="166" fontId="23" fillId="0" borderId="0" xfId="0" applyNumberFormat="1" applyFont="1" applyAlignment="1">
      <alignment horizontal="center" vertical="center"/>
    </xf>
    <xf numFmtId="0" fontId="39" fillId="0" borderId="2" xfId="0" applyFont="1" applyFill="1" applyBorder="1" applyAlignment="1">
      <alignment horizontal="left" wrapText="1"/>
    </xf>
    <xf numFmtId="0" fontId="94" fillId="0" borderId="0" xfId="0" applyFont="1" applyFill="1" applyBorder="1" applyAlignment="1">
      <alignment vertical="center"/>
    </xf>
    <xf numFmtId="0" fontId="0" fillId="0" borderId="0" xfId="0" applyBorder="1" applyAlignment="1">
      <alignment vertical="center"/>
    </xf>
    <xf numFmtId="0" fontId="39" fillId="0" borderId="2" xfId="0" applyFont="1" applyFill="1" applyBorder="1" applyAlignment="1">
      <alignment horizontal="left"/>
    </xf>
    <xf numFmtId="166" fontId="39" fillId="0" borderId="2" xfId="0" applyNumberFormat="1" applyFont="1" applyFill="1" applyBorder="1" applyAlignment="1">
      <alignment horizontal="left" wrapText="1"/>
    </xf>
    <xf numFmtId="0" fontId="23" fillId="0" borderId="2" xfId="0" applyFont="1" applyFill="1" applyBorder="1" applyAlignment="1">
      <alignment horizontal="center" vertical="center"/>
    </xf>
    <xf numFmtId="0" fontId="39" fillId="0" borderId="2" xfId="0" applyFont="1" applyFill="1" applyBorder="1" applyAlignment="1">
      <alignment vertical="center"/>
    </xf>
    <xf numFmtId="3" fontId="23" fillId="0" borderId="2" xfId="0" applyNumberFormat="1" applyFont="1" applyFill="1" applyBorder="1" applyAlignment="1">
      <alignment horizontal="right" vertical="center"/>
    </xf>
    <xf numFmtId="1" fontId="23" fillId="0" borderId="2" xfId="0" applyNumberFormat="1" applyFont="1" applyFill="1" applyBorder="1" applyAlignment="1">
      <alignment horizontal="right" vertical="center"/>
    </xf>
    <xf numFmtId="9" fontId="23" fillId="0" borderId="2" xfId="2" applyFont="1" applyFill="1" applyBorder="1" applyAlignment="1">
      <alignment horizontal="center"/>
    </xf>
    <xf numFmtId="49" fontId="23" fillId="0" borderId="2" xfId="2" applyNumberFormat="1" applyFont="1" applyFill="1" applyBorder="1" applyAlignment="1">
      <alignment horizontal="center"/>
    </xf>
    <xf numFmtId="9" fontId="84" fillId="0" borderId="2" xfId="2" applyFont="1" applyFill="1" applyBorder="1" applyAlignment="1">
      <alignment horizontal="center" wrapText="1"/>
    </xf>
    <xf numFmtId="9" fontId="23" fillId="0" borderId="2" xfId="2" applyFont="1" applyFill="1" applyBorder="1" applyAlignment="1">
      <alignment horizontal="center" wrapText="1"/>
    </xf>
    <xf numFmtId="49" fontId="23" fillId="0" borderId="2" xfId="0" applyNumberFormat="1" applyFont="1" applyFill="1" applyBorder="1" applyAlignment="1">
      <alignment horizontal="center" vertical="center"/>
    </xf>
    <xf numFmtId="0" fontId="23" fillId="0" borderId="0" xfId="0" applyFont="1" applyFill="1" applyBorder="1" applyAlignment="1">
      <alignment horizontal="center" vertical="center"/>
    </xf>
    <xf numFmtId="0" fontId="39" fillId="0" borderId="0" xfId="0" applyFont="1" applyFill="1" applyBorder="1" applyAlignment="1">
      <alignment vertical="center"/>
    </xf>
    <xf numFmtId="3" fontId="23" fillId="0" borderId="0" xfId="0" applyNumberFormat="1" applyFont="1" applyFill="1" applyBorder="1" applyAlignment="1">
      <alignment horizontal="right" vertical="center"/>
    </xf>
    <xf numFmtId="1" fontId="23" fillId="0" borderId="0" xfId="0" applyNumberFormat="1" applyFont="1" applyFill="1" applyBorder="1" applyAlignment="1">
      <alignment horizontal="right" vertical="center"/>
    </xf>
    <xf numFmtId="9" fontId="23" fillId="0" borderId="0" xfId="2" applyFont="1" applyFill="1" applyBorder="1" applyAlignment="1">
      <alignment horizontal="center"/>
    </xf>
    <xf numFmtId="0" fontId="37" fillId="0" borderId="0" xfId="0" applyFont="1" applyAlignment="1">
      <alignment vertical="center" wrapText="1"/>
    </xf>
    <xf numFmtId="0" fontId="36" fillId="0" borderId="0" xfId="0" applyFont="1" applyAlignment="1">
      <alignment horizontal="left"/>
    </xf>
    <xf numFmtId="0" fontId="36" fillId="0" borderId="0" xfId="0" applyFont="1"/>
    <xf numFmtId="0" fontId="23" fillId="0" borderId="2" xfId="0" applyFont="1" applyFill="1" applyBorder="1" applyAlignment="1">
      <alignment vertical="center" wrapText="1"/>
    </xf>
    <xf numFmtId="0" fontId="39" fillId="0" borderId="2" xfId="0" applyFont="1" applyFill="1" applyBorder="1" applyAlignment="1">
      <alignment horizontal="center"/>
    </xf>
    <xf numFmtId="3" fontId="23" fillId="0" borderId="2" xfId="0" applyNumberFormat="1" applyFont="1" applyFill="1" applyBorder="1"/>
    <xf numFmtId="165" fontId="23" fillId="0" borderId="2" xfId="1" applyNumberFormat="1" applyFont="1" applyFill="1" applyBorder="1" applyAlignment="1">
      <alignment horizontal="right"/>
    </xf>
    <xf numFmtId="0" fontId="23" fillId="0" borderId="2" xfId="0" applyFont="1" applyFill="1" applyBorder="1"/>
    <xf numFmtId="3" fontId="39" fillId="0" borderId="2" xfId="51" applyNumberFormat="1" applyFont="1" applyFill="1" applyBorder="1"/>
    <xf numFmtId="165" fontId="23" fillId="0" borderId="2" xfId="1" applyNumberFormat="1" applyFont="1" applyFill="1" applyBorder="1" applyAlignment="1"/>
    <xf numFmtId="1" fontId="23" fillId="0" borderId="0" xfId="0" applyNumberFormat="1" applyFont="1" applyFill="1"/>
    <xf numFmtId="0" fontId="23" fillId="0" borderId="0" xfId="0" applyFont="1" applyFill="1"/>
    <xf numFmtId="0" fontId="39" fillId="0" borderId="2" xfId="52" applyFont="1" applyFill="1" applyBorder="1"/>
    <xf numFmtId="0" fontId="39" fillId="0" borderId="2" xfId="51" applyFont="1" applyFill="1" applyBorder="1"/>
    <xf numFmtId="166" fontId="36" fillId="0" borderId="0" xfId="0" applyNumberFormat="1" applyFont="1" applyFill="1" applyAlignment="1">
      <alignment vertical="center"/>
    </xf>
    <xf numFmtId="0" fontId="39" fillId="0" borderId="0" xfId="12" applyFont="1" applyFill="1" applyAlignment="1">
      <alignment vertical="center"/>
    </xf>
    <xf numFmtId="1" fontId="23" fillId="0" borderId="0" xfId="11" applyNumberFormat="1" applyFont="1" applyFill="1" applyBorder="1" applyAlignment="1">
      <alignment horizontal="center" vertical="center"/>
    </xf>
    <xf numFmtId="166" fontId="23" fillId="0" borderId="0" xfId="0" applyNumberFormat="1" applyFont="1" applyFill="1" applyAlignment="1">
      <alignment vertical="center"/>
    </xf>
    <xf numFmtId="0" fontId="23" fillId="0" borderId="0" xfId="12" applyFont="1" applyFill="1" applyBorder="1" applyAlignment="1">
      <alignment vertical="center"/>
    </xf>
    <xf numFmtId="0" fontId="39" fillId="0" borderId="0" xfId="0" applyFont="1" applyAlignment="1">
      <alignment horizontal="center" vertical="center"/>
    </xf>
    <xf numFmtId="0" fontId="96" fillId="0" borderId="0" xfId="0" applyFont="1" applyAlignment="1">
      <alignment vertical="center"/>
    </xf>
    <xf numFmtId="0" fontId="23" fillId="0" borderId="0" xfId="12" applyFont="1" applyFill="1" applyBorder="1" applyAlignment="1">
      <alignment horizontal="center" vertical="center"/>
    </xf>
    <xf numFmtId="0" fontId="96" fillId="0" borderId="0" xfId="0" applyFont="1" applyFill="1" applyAlignment="1">
      <alignment vertical="center"/>
    </xf>
    <xf numFmtId="166" fontId="11" fillId="0" borderId="0" xfId="12" applyNumberFormat="1" applyFont="1" applyFill="1" applyAlignment="1">
      <alignment vertical="center"/>
    </xf>
    <xf numFmtId="0" fontId="1" fillId="0" borderId="0" xfId="5" applyAlignment="1">
      <alignment wrapText="1"/>
    </xf>
    <xf numFmtId="0" fontId="21" fillId="0" borderId="0" xfId="5" applyFont="1" applyFill="1" applyBorder="1" applyAlignment="1">
      <alignment horizontal="center" vertical="center"/>
    </xf>
    <xf numFmtId="174" fontId="23" fillId="0" borderId="0" xfId="1" applyNumberFormat="1" applyFont="1" applyFill="1" applyBorder="1" applyAlignment="1">
      <alignment horizontal="center" vertical="center"/>
    </xf>
    <xf numFmtId="174" fontId="23" fillId="0" borderId="0" xfId="1" applyNumberFormat="1" applyFont="1" applyFill="1" applyBorder="1" applyAlignment="1">
      <alignment horizontal="center"/>
    </xf>
    <xf numFmtId="164" fontId="23" fillId="0" borderId="0" xfId="1" applyFont="1" applyFill="1" applyBorder="1" applyAlignment="1">
      <alignment horizontal="center"/>
    </xf>
    <xf numFmtId="0" fontId="39" fillId="0" borderId="2" xfId="12" applyFont="1" applyFill="1" applyBorder="1" applyAlignment="1">
      <alignment vertical="center"/>
    </xf>
    <xf numFmtId="0" fontId="39" fillId="0" borderId="2" xfId="12" applyFont="1" applyFill="1" applyBorder="1" applyAlignment="1">
      <alignment horizontal="center" vertical="center" wrapText="1"/>
    </xf>
    <xf numFmtId="0" fontId="39" fillId="0" borderId="2" xfId="12" applyFont="1" applyFill="1" applyBorder="1" applyAlignment="1">
      <alignment horizontal="center" vertical="center"/>
    </xf>
    <xf numFmtId="0" fontId="23" fillId="0" borderId="2" xfId="12" applyFont="1" applyFill="1" applyBorder="1" applyAlignment="1">
      <alignment vertical="center"/>
    </xf>
    <xf numFmtId="0" fontId="23" fillId="0" borderId="2" xfId="12" applyFont="1" applyFill="1" applyBorder="1" applyAlignment="1">
      <alignment horizontal="center" vertical="center"/>
    </xf>
    <xf numFmtId="166" fontId="23" fillId="0" borderId="2" xfId="12" applyNumberFormat="1" applyFont="1" applyFill="1" applyBorder="1" applyAlignment="1">
      <alignment horizontal="center" vertical="center"/>
    </xf>
    <xf numFmtId="1" fontId="23" fillId="0" borderId="2" xfId="12" applyNumberFormat="1" applyFont="1" applyFill="1" applyBorder="1" applyAlignment="1">
      <alignment horizontal="center" vertical="center"/>
    </xf>
    <xf numFmtId="0" fontId="40" fillId="0" borderId="2" xfId="4" applyFont="1" applyFill="1" applyBorder="1" applyAlignment="1">
      <alignment horizontal="center" vertical="center"/>
    </xf>
    <xf numFmtId="0" fontId="39" fillId="0" borderId="2" xfId="4" applyFont="1" applyFill="1" applyBorder="1" applyAlignment="1">
      <alignment horizontal="center" vertical="center" wrapText="1"/>
    </xf>
    <xf numFmtId="1" fontId="21" fillId="0" borderId="2" xfId="11" applyNumberFormat="1" applyFont="1" applyFill="1" applyBorder="1" applyAlignment="1">
      <alignment horizontal="center" vertical="center"/>
    </xf>
    <xf numFmtId="1" fontId="23" fillId="0" borderId="2" xfId="11" applyNumberFormat="1" applyFont="1" applyFill="1" applyBorder="1" applyAlignment="1">
      <alignment horizontal="center" vertical="center"/>
    </xf>
    <xf numFmtId="0" fontId="21" fillId="0" borderId="2" xfId="5" applyFont="1" applyFill="1" applyBorder="1" applyAlignment="1">
      <alignment horizontal="center" vertical="center"/>
    </xf>
    <xf numFmtId="174" fontId="23" fillId="0" borderId="2" xfId="1" applyNumberFormat="1" applyFont="1" applyFill="1" applyBorder="1" applyAlignment="1">
      <alignment horizontal="center" vertical="center"/>
    </xf>
    <xf numFmtId="174" fontId="23" fillId="0" borderId="2" xfId="1" applyNumberFormat="1" applyFont="1" applyFill="1" applyBorder="1" applyAlignment="1">
      <alignment horizontal="center"/>
    </xf>
    <xf numFmtId="174" fontId="23" fillId="0" borderId="2" xfId="1" applyNumberFormat="1" applyFont="1" applyFill="1" applyBorder="1" applyAlignment="1">
      <alignment horizontal="right"/>
    </xf>
    <xf numFmtId="164" fontId="23" fillId="0" borderId="2" xfId="1" applyFont="1" applyFill="1" applyBorder="1" applyAlignment="1">
      <alignment horizontal="center"/>
    </xf>
    <xf numFmtId="1" fontId="23" fillId="0" borderId="2" xfId="0" applyNumberFormat="1" applyFont="1" applyFill="1" applyBorder="1" applyAlignment="1">
      <alignment horizontal="center" vertical="center"/>
    </xf>
    <xf numFmtId="0" fontId="41" fillId="0" borderId="2" xfId="0" applyFont="1" applyFill="1" applyBorder="1" applyAlignment="1">
      <alignment horizontal="center" vertical="center"/>
    </xf>
    <xf numFmtId="3" fontId="41" fillId="0" borderId="2" xfId="0" applyNumberFormat="1" applyFont="1" applyFill="1" applyBorder="1" applyAlignment="1">
      <alignment horizontal="center" vertical="center"/>
    </xf>
    <xf numFmtId="0" fontId="41" fillId="0" borderId="0" xfId="0" applyFont="1" applyAlignment="1">
      <alignment vertical="center"/>
    </xf>
    <xf numFmtId="0" fontId="42" fillId="0" borderId="0" xfId="0" applyFont="1"/>
    <xf numFmtId="0" fontId="40" fillId="0" borderId="0" xfId="0" applyFont="1" applyAlignment="1">
      <alignment horizontal="center" vertical="center"/>
    </xf>
    <xf numFmtId="0" fontId="78" fillId="0" borderId="0" xfId="0" applyFont="1" applyAlignment="1">
      <alignment vertical="center"/>
    </xf>
    <xf numFmtId="0" fontId="41" fillId="0" borderId="0" xfId="0" applyFont="1" applyAlignment="1">
      <alignment vertical="center" wrapText="1"/>
    </xf>
    <xf numFmtId="0" fontId="42" fillId="0" borderId="2" xfId="0" applyFont="1" applyFill="1" applyBorder="1" applyAlignment="1">
      <alignment horizontal="center" vertical="center" wrapText="1"/>
    </xf>
    <xf numFmtId="0" fontId="21" fillId="0" borderId="2" xfId="0" applyFont="1" applyFill="1" applyBorder="1" applyAlignment="1">
      <alignment horizontal="center" vertical="center" wrapText="1"/>
    </xf>
    <xf numFmtId="0" fontId="41" fillId="0" borderId="2" xfId="0" applyFont="1" applyFill="1" applyBorder="1" applyAlignment="1">
      <alignment horizontal="center" vertical="center" wrapText="1"/>
    </xf>
    <xf numFmtId="0" fontId="42" fillId="0" borderId="0" xfId="0" applyFont="1" applyFill="1" applyBorder="1" applyAlignment="1">
      <alignment vertical="center"/>
    </xf>
    <xf numFmtId="0" fontId="42" fillId="0" borderId="2" xfId="0" applyFont="1" applyBorder="1" applyAlignment="1">
      <alignment vertical="center"/>
    </xf>
    <xf numFmtId="0" fontId="42" fillId="0" borderId="2" xfId="0" applyFont="1" applyBorder="1" applyAlignment="1">
      <alignment horizontal="center" vertical="center"/>
    </xf>
    <xf numFmtId="3" fontId="41" fillId="0" borderId="2" xfId="0" applyNumberFormat="1" applyFont="1" applyBorder="1" applyAlignment="1">
      <alignment horizontal="center" vertical="center"/>
    </xf>
    <xf numFmtId="3" fontId="42" fillId="0" borderId="2" xfId="0" applyNumberFormat="1" applyFont="1" applyBorder="1" applyAlignment="1">
      <alignment horizontal="center" vertical="center"/>
    </xf>
    <xf numFmtId="0" fontId="40" fillId="0" borderId="2" xfId="0" applyFont="1" applyFill="1" applyBorder="1" applyAlignment="1">
      <alignment vertical="center" wrapText="1"/>
    </xf>
    <xf numFmtId="0" fontId="40" fillId="0" borderId="2" xfId="0" applyFont="1" applyFill="1" applyBorder="1" applyAlignment="1">
      <alignment horizontal="center" vertical="center" wrapText="1"/>
    </xf>
    <xf numFmtId="3" fontId="21" fillId="0" borderId="2" xfId="0" applyNumberFormat="1" applyFont="1" applyFill="1" applyBorder="1" applyAlignment="1">
      <alignment horizontal="center" vertical="center" wrapText="1"/>
    </xf>
    <xf numFmtId="0" fontId="78" fillId="0" borderId="0" xfId="0" applyFont="1" applyAlignment="1">
      <alignment vertical="center" wrapText="1"/>
    </xf>
    <xf numFmtId="0" fontId="78" fillId="0" borderId="0" xfId="0" applyFont="1" applyAlignment="1">
      <alignment vertical="top" wrapText="1"/>
    </xf>
    <xf numFmtId="9" fontId="21" fillId="0" borderId="2" xfId="0" applyNumberFormat="1" applyFont="1" applyFill="1" applyBorder="1"/>
    <xf numFmtId="10" fontId="40" fillId="0" borderId="2" xfId="3" applyNumberFormat="1" applyFont="1" applyFill="1" applyBorder="1"/>
    <xf numFmtId="0" fontId="40" fillId="0" borderId="2" xfId="0" applyFont="1" applyFill="1" applyBorder="1" applyAlignment="1">
      <alignment horizontal="left" vertical="center"/>
    </xf>
    <xf numFmtId="0" fontId="40" fillId="0" borderId="2" xfId="0" applyFont="1" applyFill="1" applyBorder="1" applyAlignment="1">
      <alignment horizontal="left" vertical="center" wrapText="1"/>
    </xf>
    <xf numFmtId="9" fontId="42" fillId="0" borderId="2" xfId="0" applyNumberFormat="1" applyFont="1" applyFill="1" applyBorder="1" applyAlignment="1">
      <alignment horizontal="left" vertical="center" wrapText="1"/>
    </xf>
    <xf numFmtId="0" fontId="86" fillId="0" borderId="0" xfId="0" applyFont="1"/>
    <xf numFmtId="0" fontId="42" fillId="0" borderId="2" xfId="0" applyFont="1" applyBorder="1" applyAlignment="1">
      <alignment horizontal="center" wrapText="1"/>
    </xf>
    <xf numFmtId="0" fontId="21" fillId="0" borderId="2" xfId="0" applyFont="1" applyBorder="1" applyAlignment="1">
      <alignment horizontal="center" wrapText="1"/>
    </xf>
    <xf numFmtId="37" fontId="21" fillId="0" borderId="2" xfId="1" applyNumberFormat="1" applyFont="1" applyBorder="1" applyAlignment="1">
      <alignment horizontal="center"/>
    </xf>
    <xf numFmtId="9" fontId="21" fillId="0" borderId="2" xfId="0" applyNumberFormat="1" applyFont="1" applyBorder="1" applyAlignment="1">
      <alignment horizontal="center"/>
    </xf>
    <xf numFmtId="0" fontId="42" fillId="0" borderId="2" xfId="0" applyFont="1" applyBorder="1"/>
    <xf numFmtId="0" fontId="42" fillId="0" borderId="2" xfId="0" applyFont="1" applyBorder="1" applyAlignment="1">
      <alignment wrapText="1"/>
    </xf>
    <xf numFmtId="0" fontId="56" fillId="0" borderId="0" xfId="4" applyFont="1" applyAlignment="1">
      <alignment horizontal="center" wrapText="1"/>
    </xf>
    <xf numFmtId="165" fontId="21" fillId="0" borderId="2" xfId="1" applyNumberFormat="1" applyFont="1" applyBorder="1" applyAlignment="1">
      <alignment horizontal="right"/>
    </xf>
    <xf numFmtId="165" fontId="21" fillId="4" borderId="2" xfId="1" applyNumberFormat="1" applyFont="1" applyFill="1" applyBorder="1" applyAlignment="1">
      <alignment horizontal="right"/>
    </xf>
    <xf numFmtId="0" fontId="71" fillId="0" borderId="0" xfId="4" applyFont="1"/>
    <xf numFmtId="0" fontId="40" fillId="0" borderId="2" xfId="4" applyFont="1" applyBorder="1"/>
    <xf numFmtId="0" fontId="40" fillId="0" borderId="2" xfId="4" applyFont="1" applyBorder="1" applyAlignment="1">
      <alignment wrapText="1"/>
    </xf>
    <xf numFmtId="0" fontId="40" fillId="0" borderId="0" xfId="4" applyFont="1" applyAlignment="1">
      <alignment horizontal="center" wrapText="1"/>
    </xf>
    <xf numFmtId="0" fontId="21" fillId="0" borderId="2" xfId="4" applyFont="1" applyBorder="1" applyAlignment="1">
      <alignment horizontal="left"/>
    </xf>
    <xf numFmtId="0" fontId="21" fillId="0" borderId="0" xfId="4" applyFont="1" applyAlignment="1">
      <alignment horizontal="center" wrapText="1"/>
    </xf>
    <xf numFmtId="166" fontId="21" fillId="0" borderId="0" xfId="4" applyNumberFormat="1" applyFont="1"/>
    <xf numFmtId="0" fontId="21" fillId="0" borderId="3" xfId="0" applyFont="1" applyBorder="1"/>
    <xf numFmtId="165" fontId="41" fillId="0" borderId="3" xfId="1" applyNumberFormat="1" applyFont="1" applyBorder="1"/>
    <xf numFmtId="0" fontId="42" fillId="0" borderId="2" xfId="1" applyNumberFormat="1" applyFont="1" applyBorder="1"/>
    <xf numFmtId="165" fontId="41" fillId="0" borderId="2" xfId="1" applyNumberFormat="1" applyFont="1" applyBorder="1"/>
    <xf numFmtId="0" fontId="54" fillId="0" borderId="0" xfId="4" applyFont="1"/>
    <xf numFmtId="0" fontId="28" fillId="0" borderId="0" xfId="4" applyFont="1"/>
    <xf numFmtId="0" fontId="21" fillId="0" borderId="0" xfId="4" applyFont="1" applyAlignment="1">
      <alignment wrapText="1"/>
    </xf>
    <xf numFmtId="165" fontId="21" fillId="0" borderId="2" xfId="1" applyNumberFormat="1" applyFont="1" applyBorder="1"/>
    <xf numFmtId="9" fontId="21" fillId="0" borderId="2" xfId="4" applyNumberFormat="1" applyFont="1" applyBorder="1"/>
    <xf numFmtId="10" fontId="33" fillId="0" borderId="0" xfId="0" applyNumberFormat="1" applyFont="1"/>
    <xf numFmtId="165" fontId="21" fillId="0" borderId="2" xfId="0" applyNumberFormat="1" applyFont="1" applyBorder="1"/>
    <xf numFmtId="0" fontId="21" fillId="0" borderId="12" xfId="0" applyFont="1" applyBorder="1"/>
    <xf numFmtId="0" fontId="21" fillId="0" borderId="1" xfId="0" applyFont="1" applyBorder="1"/>
    <xf numFmtId="0" fontId="21" fillId="0" borderId="5" xfId="0" applyFont="1" applyBorder="1"/>
    <xf numFmtId="0" fontId="21" fillId="0" borderId="14" xfId="0" applyFont="1" applyBorder="1"/>
    <xf numFmtId="0" fontId="21" fillId="0" borderId="15" xfId="0" applyFont="1" applyBorder="1"/>
    <xf numFmtId="0" fontId="21" fillId="0" borderId="9" xfId="0" applyFont="1" applyBorder="1"/>
    <xf numFmtId="0" fontId="39" fillId="0" borderId="0" xfId="0" applyFont="1" applyAlignment="1">
      <alignment horizontal="left"/>
    </xf>
    <xf numFmtId="0" fontId="23" fillId="0" borderId="0" xfId="0" applyFont="1" applyAlignment="1">
      <alignment horizontal="left"/>
    </xf>
    <xf numFmtId="0" fontId="23" fillId="24" borderId="0" xfId="0" applyFont="1" applyFill="1" applyAlignment="1">
      <alignment horizontal="left"/>
    </xf>
    <xf numFmtId="0" fontId="99" fillId="0" borderId="0" xfId="0" applyFont="1"/>
    <xf numFmtId="0" fontId="42" fillId="0" borderId="18" xfId="0" applyFont="1" applyBorder="1" applyAlignment="1">
      <alignment horizontal="center" vertical="top" wrapText="1"/>
    </xf>
    <xf numFmtId="0" fontId="42" fillId="25" borderId="18" xfId="0" applyFont="1" applyFill="1" applyBorder="1" applyAlignment="1">
      <alignment horizontal="center" vertical="top" wrapText="1"/>
    </xf>
    <xf numFmtId="0" fontId="42" fillId="26" borderId="18" xfId="0" applyFont="1" applyFill="1" applyBorder="1" applyAlignment="1">
      <alignment horizontal="center" vertical="top" wrapText="1"/>
    </xf>
    <xf numFmtId="0" fontId="42" fillId="27" borderId="18" xfId="0" applyFont="1" applyFill="1" applyBorder="1" applyAlignment="1">
      <alignment horizontal="center" vertical="top" wrapText="1"/>
    </xf>
    <xf numFmtId="0" fontId="42" fillId="28" borderId="18" xfId="0" applyFont="1" applyFill="1" applyBorder="1" applyAlignment="1">
      <alignment horizontal="left" vertical="top" wrapText="1"/>
    </xf>
    <xf numFmtId="0" fontId="42" fillId="29" borderId="18" xfId="0" applyFont="1" applyFill="1" applyBorder="1" applyAlignment="1">
      <alignment horizontal="center" vertical="top" wrapText="1"/>
    </xf>
    <xf numFmtId="0" fontId="42" fillId="30" borderId="18" xfId="0" applyFont="1" applyFill="1" applyBorder="1" applyAlignment="1">
      <alignment horizontal="center" vertical="top" wrapText="1"/>
    </xf>
    <xf numFmtId="0" fontId="42" fillId="31" borderId="18" xfId="0" applyFont="1" applyFill="1" applyBorder="1" applyAlignment="1">
      <alignment horizontal="center" vertical="top" wrapText="1"/>
    </xf>
    <xf numFmtId="0" fontId="41" fillId="32" borderId="18" xfId="0" applyFont="1" applyFill="1" applyBorder="1" applyAlignment="1">
      <alignment vertical="top" wrapText="1"/>
    </xf>
    <xf numFmtId="0" fontId="42" fillId="25" borderId="0" xfId="0" applyFont="1" applyFill="1" applyAlignment="1">
      <alignment horizontal="center" vertical="top" wrapText="1"/>
    </xf>
    <xf numFmtId="0" fontId="42" fillId="33" borderId="18" xfId="0" applyFont="1" applyFill="1" applyBorder="1" applyAlignment="1">
      <alignment horizontal="center" vertical="top" wrapText="1"/>
    </xf>
    <xf numFmtId="0" fontId="41" fillId="24" borderId="18" xfId="0" applyFont="1" applyFill="1" applyBorder="1" applyAlignment="1">
      <alignment vertical="top" wrapText="1"/>
    </xf>
    <xf numFmtId="0" fontId="41" fillId="0" borderId="18" xfId="0" applyFont="1" applyBorder="1" applyAlignment="1">
      <alignment vertical="top" wrapText="1"/>
    </xf>
    <xf numFmtId="0" fontId="24" fillId="25" borderId="18" xfId="0" applyFont="1" applyFill="1" applyBorder="1" applyAlignment="1">
      <alignment horizontal="center" vertical="top" wrapText="1"/>
    </xf>
    <xf numFmtId="0" fontId="100" fillId="25" borderId="18" xfId="0" applyFont="1" applyFill="1" applyBorder="1" applyAlignment="1">
      <alignment horizontal="center" vertical="top" wrapText="1"/>
    </xf>
    <xf numFmtId="0" fontId="42" fillId="25" borderId="18" xfId="0" quotePrefix="1" applyFont="1" applyFill="1" applyBorder="1" applyAlignment="1">
      <alignment horizontal="center" vertical="top" wrapText="1"/>
    </xf>
    <xf numFmtId="0" fontId="40" fillId="27" borderId="18" xfId="0" applyFont="1" applyFill="1" applyBorder="1" applyAlignment="1">
      <alignment horizontal="center" vertical="top" wrapText="1"/>
    </xf>
    <xf numFmtId="0" fontId="39" fillId="27" borderId="18" xfId="0" applyFont="1" applyFill="1" applyBorder="1" applyAlignment="1">
      <alignment horizontal="center" vertical="top" wrapText="1"/>
    </xf>
    <xf numFmtId="0" fontId="101" fillId="0" borderId="18" xfId="0" applyFont="1" applyBorder="1" applyAlignment="1">
      <alignment vertical="top" wrapText="1"/>
    </xf>
    <xf numFmtId="0" fontId="39" fillId="25" borderId="18" xfId="0" applyFont="1" applyFill="1" applyBorder="1" applyAlignment="1">
      <alignment horizontal="center" vertical="top" wrapText="1"/>
    </xf>
    <xf numFmtId="0" fontId="24" fillId="27" borderId="18" xfId="0" applyFont="1" applyFill="1" applyBorder="1" applyAlignment="1">
      <alignment horizontal="center" vertical="top" wrapText="1"/>
    </xf>
    <xf numFmtId="0" fontId="39" fillId="26" borderId="18" xfId="0" applyFont="1" applyFill="1" applyBorder="1" applyAlignment="1">
      <alignment horizontal="center" vertical="top" wrapText="1"/>
    </xf>
    <xf numFmtId="0" fontId="42" fillId="28" borderId="18" xfId="0" applyFont="1" applyFill="1" applyBorder="1" applyAlignment="1">
      <alignment vertical="top" wrapText="1"/>
    </xf>
    <xf numFmtId="0" fontId="40" fillId="0" borderId="2" xfId="0" applyFont="1" applyBorder="1" applyAlignment="1">
      <alignment horizontal="center" vertical="top" wrapText="1"/>
    </xf>
    <xf numFmtId="0" fontId="40" fillId="12" borderId="2" xfId="0" applyFont="1" applyFill="1" applyBorder="1" applyAlignment="1">
      <alignment horizontal="center" vertical="top" wrapText="1"/>
    </xf>
    <xf numFmtId="0" fontId="40" fillId="7" borderId="2" xfId="0" applyFont="1" applyFill="1" applyBorder="1" applyAlignment="1">
      <alignment horizontal="center" vertical="top" wrapText="1"/>
    </xf>
    <xf numFmtId="0" fontId="40" fillId="9" borderId="2" xfId="0" applyFont="1" applyFill="1" applyBorder="1" applyAlignment="1">
      <alignment horizontal="center" vertical="top" wrapText="1"/>
    </xf>
    <xf numFmtId="0" fontId="40" fillId="2" borderId="2" xfId="0" applyFont="1" applyFill="1" applyBorder="1" applyAlignment="1">
      <alignment horizontal="left" vertical="top"/>
    </xf>
    <xf numFmtId="0" fontId="40" fillId="2" borderId="2" xfId="0" applyFont="1" applyFill="1" applyBorder="1" applyAlignment="1">
      <alignment horizontal="center" vertical="top"/>
    </xf>
    <xf numFmtId="0" fontId="21" fillId="24" borderId="2" xfId="0" applyFont="1" applyFill="1" applyBorder="1"/>
    <xf numFmtId="0" fontId="40" fillId="12" borderId="2" xfId="0" applyFont="1" applyFill="1" applyBorder="1" applyAlignment="1">
      <alignment horizontal="center" vertical="top"/>
    </xf>
    <xf numFmtId="0" fontId="40" fillId="7" borderId="2" xfId="0" applyFont="1" applyFill="1" applyBorder="1" applyAlignment="1">
      <alignment horizontal="center" vertical="top"/>
    </xf>
    <xf numFmtId="0" fontId="40" fillId="9" borderId="2" xfId="0" applyFont="1" applyFill="1" applyBorder="1" applyAlignment="1">
      <alignment horizontal="center" vertical="top"/>
    </xf>
    <xf numFmtId="0" fontId="21" fillId="24" borderId="2" xfId="0" applyFont="1" applyFill="1" applyBorder="1" applyAlignment="1">
      <alignment vertical="center"/>
    </xf>
    <xf numFmtId="0" fontId="21" fillId="4" borderId="2" xfId="0" applyFont="1" applyFill="1" applyBorder="1"/>
    <xf numFmtId="0" fontId="21" fillId="0" borderId="0" xfId="4" applyFont="1" applyAlignment="1">
      <alignment vertical="top" wrapText="1"/>
    </xf>
    <xf numFmtId="168" fontId="21" fillId="0" borderId="0" xfId="1" applyNumberFormat="1" applyFont="1"/>
    <xf numFmtId="0" fontId="40" fillId="0" borderId="2" xfId="4" applyFont="1" applyBorder="1" applyAlignment="1">
      <alignment horizontal="left"/>
    </xf>
    <xf numFmtId="166" fontId="21" fillId="0" borderId="2" xfId="4" applyNumberFormat="1" applyFont="1" applyBorder="1"/>
    <xf numFmtId="168" fontId="21" fillId="0" borderId="2" xfId="1" applyNumberFormat="1" applyFont="1" applyBorder="1"/>
    <xf numFmtId="0" fontId="40" fillId="0" borderId="2" xfId="4" applyFont="1" applyBorder="1" applyAlignment="1">
      <alignment horizontal="left" wrapText="1"/>
    </xf>
    <xf numFmtId="0" fontId="23" fillId="0" borderId="0" xfId="4" applyFont="1" applyAlignment="1">
      <alignment wrapText="1"/>
    </xf>
    <xf numFmtId="9" fontId="40" fillId="0" borderId="0" xfId="2" applyFont="1"/>
    <xf numFmtId="0" fontId="39" fillId="0" borderId="0" xfId="0" applyFont="1" applyFill="1"/>
    <xf numFmtId="0" fontId="39" fillId="0" borderId="2" xfId="0" applyFont="1" applyFill="1" applyBorder="1"/>
    <xf numFmtId="166" fontId="21" fillId="0" borderId="2" xfId="0" applyNumberFormat="1" applyFont="1" applyFill="1" applyBorder="1"/>
    <xf numFmtId="9" fontId="40" fillId="0" borderId="2" xfId="2" applyFont="1" applyFill="1" applyBorder="1"/>
    <xf numFmtId="167" fontId="21" fillId="0" borderId="2" xfId="2" applyNumberFormat="1" applyFont="1" applyFill="1" applyBorder="1"/>
    <xf numFmtId="0" fontId="21" fillId="0" borderId="2" xfId="0" applyFont="1" applyBorder="1" applyAlignment="1">
      <alignment vertical="top" wrapText="1"/>
    </xf>
    <xf numFmtId="0" fontId="40" fillId="0" borderId="2" xfId="0" applyFont="1" applyBorder="1" applyAlignment="1">
      <alignment horizontal="center" vertical="center"/>
    </xf>
    <xf numFmtId="0" fontId="42" fillId="0" borderId="2" xfId="0" applyFont="1" applyBorder="1" applyAlignment="1">
      <alignment horizontal="center" vertical="center" wrapText="1"/>
    </xf>
    <xf numFmtId="9" fontId="21" fillId="0" borderId="2" xfId="2" quotePrefix="1" applyFont="1" applyBorder="1" applyAlignment="1">
      <alignment horizontal="center" vertical="center"/>
    </xf>
    <xf numFmtId="0" fontId="21" fillId="0" borderId="2" xfId="7" applyFont="1" applyFill="1" applyBorder="1" applyAlignment="1">
      <alignment horizontal="left" indent="1"/>
    </xf>
    <xf numFmtId="0" fontId="21" fillId="0" borderId="2" xfId="7" applyFont="1" applyFill="1" applyBorder="1"/>
    <xf numFmtId="0" fontId="21" fillId="0" borderId="0" xfId="7" applyFont="1"/>
    <xf numFmtId="0" fontId="21" fillId="0" borderId="0" xfId="7" applyFont="1" applyFill="1"/>
    <xf numFmtId="0" fontId="21" fillId="0" borderId="2" xfId="7" applyFont="1" applyBorder="1"/>
    <xf numFmtId="2" fontId="21" fillId="0" borderId="2" xfId="7" applyNumberFormat="1" applyFont="1" applyBorder="1"/>
    <xf numFmtId="9" fontId="21" fillId="0" borderId="2" xfId="8" applyFont="1" applyBorder="1"/>
    <xf numFmtId="0" fontId="40" fillId="0" borderId="2" xfId="7" applyFont="1" applyBorder="1"/>
    <xf numFmtId="2" fontId="40" fillId="0" borderId="2" xfId="7" applyNumberFormat="1" applyFont="1" applyBorder="1"/>
    <xf numFmtId="9" fontId="40" fillId="0" borderId="2" xfId="8" applyFont="1" applyBorder="1"/>
    <xf numFmtId="0" fontId="24" fillId="0" borderId="2" xfId="7" applyFont="1" applyFill="1" applyBorder="1"/>
    <xf numFmtId="0" fontId="21" fillId="0" borderId="2" xfId="7" applyFont="1" applyFill="1" applyBorder="1" applyAlignment="1">
      <alignment vertical="center" wrapText="1"/>
    </xf>
    <xf numFmtId="0" fontId="40" fillId="0" borderId="0" xfId="7" applyFont="1" applyFill="1" applyBorder="1" applyAlignment="1">
      <alignment horizontal="center" vertical="center"/>
    </xf>
    <xf numFmtId="170" fontId="21" fillId="0" borderId="2" xfId="7" applyNumberFormat="1" applyFont="1" applyFill="1" applyBorder="1"/>
    <xf numFmtId="0" fontId="102" fillId="0" borderId="0" xfId="7" applyFont="1" applyFill="1" applyBorder="1"/>
    <xf numFmtId="166" fontId="21" fillId="0" borderId="2" xfId="7" applyNumberFormat="1" applyFont="1" applyFill="1" applyBorder="1"/>
    <xf numFmtId="2" fontId="21" fillId="0" borderId="2" xfId="7" applyNumberFormat="1" applyFont="1" applyFill="1" applyBorder="1"/>
    <xf numFmtId="0" fontId="21" fillId="0" borderId="0" xfId="7" applyFont="1" applyFill="1" applyBorder="1"/>
    <xf numFmtId="0" fontId="21" fillId="0" borderId="0" xfId="7" applyFont="1" applyFill="1" applyAlignment="1">
      <alignment vertical="center" wrapText="1"/>
    </xf>
    <xf numFmtId="0" fontId="21" fillId="0" borderId="2" xfId="7" applyFont="1" applyFill="1" applyBorder="1" applyAlignment="1">
      <alignment horizontal="center"/>
    </xf>
    <xf numFmtId="0" fontId="40" fillId="0" borderId="2" xfId="7" applyFont="1" applyFill="1" applyBorder="1"/>
    <xf numFmtId="166" fontId="40" fillId="0" borderId="2" xfId="7" applyNumberFormat="1" applyFont="1" applyFill="1" applyBorder="1" applyAlignment="1">
      <alignment horizontal="center" vertical="center"/>
    </xf>
    <xf numFmtId="0" fontId="40" fillId="0" borderId="0" xfId="7" applyFont="1" applyFill="1"/>
    <xf numFmtId="167" fontId="40" fillId="0" borderId="0" xfId="8" applyNumberFormat="1" applyFont="1" applyFill="1" applyBorder="1" applyAlignment="1">
      <alignment horizontal="center" vertical="center"/>
    </xf>
    <xf numFmtId="0" fontId="21" fillId="0" borderId="0" xfId="7" applyFont="1" applyBorder="1"/>
    <xf numFmtId="0" fontId="102" fillId="0" borderId="0" xfId="7" applyFont="1" applyBorder="1"/>
    <xf numFmtId="0" fontId="21" fillId="0" borderId="0" xfId="9" applyFont="1"/>
    <xf numFmtId="0" fontId="29" fillId="0" borderId="0" xfId="7" applyFont="1"/>
    <xf numFmtId="0" fontId="21" fillId="0" borderId="0" xfId="9" applyFont="1" applyAlignment="1">
      <alignment wrapText="1"/>
    </xf>
    <xf numFmtId="0" fontId="40" fillId="0" borderId="0" xfId="9" applyFont="1"/>
    <xf numFmtId="0" fontId="21" fillId="0" borderId="2" xfId="9" applyFont="1" applyBorder="1"/>
    <xf numFmtId="0" fontId="40" fillId="0" borderId="2" xfId="9" applyFont="1" applyBorder="1"/>
    <xf numFmtId="0" fontId="21" fillId="0" borderId="0" xfId="9" applyFont="1" applyAlignment="1">
      <alignment vertical="center" wrapText="1"/>
    </xf>
    <xf numFmtId="9" fontId="21" fillId="0" borderId="2" xfId="3" applyFont="1" applyBorder="1"/>
    <xf numFmtId="167" fontId="21" fillId="0" borderId="2" xfId="3" applyNumberFormat="1" applyFont="1" applyBorder="1"/>
    <xf numFmtId="0" fontId="58" fillId="0" borderId="0" xfId="10" applyFont="1"/>
    <xf numFmtId="0" fontId="54" fillId="0" borderId="0" xfId="9" applyFont="1"/>
    <xf numFmtId="0" fontId="40" fillId="0" borderId="11" xfId="0" applyFont="1" applyBorder="1"/>
    <xf numFmtId="0" fontId="40" fillId="0" borderId="12" xfId="0" applyFont="1" applyBorder="1"/>
    <xf numFmtId="0" fontId="40" fillId="0" borderId="13" xfId="0" applyFont="1" applyBorder="1"/>
    <xf numFmtId="166" fontId="23" fillId="0" borderId="6" xfId="0" applyNumberFormat="1" applyFont="1" applyBorder="1"/>
    <xf numFmtId="166" fontId="23" fillId="0" borderId="0" xfId="0" applyNumberFormat="1" applyFont="1"/>
    <xf numFmtId="166" fontId="23" fillId="0" borderId="7" xfId="0" applyNumberFormat="1" applyFont="1" applyBorder="1"/>
    <xf numFmtId="166" fontId="21" fillId="0" borderId="6" xfId="0" applyNumberFormat="1" applyFont="1" applyBorder="1"/>
    <xf numFmtId="166" fontId="21" fillId="0" borderId="7" xfId="0" applyNumberFormat="1" applyFont="1" applyBorder="1"/>
    <xf numFmtId="0" fontId="23" fillId="0" borderId="14" xfId="0" applyFont="1" applyBorder="1"/>
    <xf numFmtId="166" fontId="21" fillId="0" borderId="8" xfId="0" applyNumberFormat="1" applyFont="1" applyBorder="1"/>
    <xf numFmtId="166" fontId="21" fillId="0" borderId="9" xfId="0" applyNumberFormat="1" applyFont="1" applyBorder="1"/>
    <xf numFmtId="166" fontId="21" fillId="0" borderId="10" xfId="0" applyNumberFormat="1" applyFont="1" applyBorder="1"/>
    <xf numFmtId="167" fontId="21" fillId="0" borderId="0" xfId="8" applyNumberFormat="1" applyFont="1"/>
    <xf numFmtId="167" fontId="21" fillId="0" borderId="2" xfId="8" applyNumberFormat="1" applyFont="1" applyBorder="1"/>
    <xf numFmtId="167" fontId="21" fillId="0" borderId="2" xfId="8" applyNumberFormat="1" applyFont="1" applyFill="1" applyBorder="1"/>
    <xf numFmtId="0" fontId="21" fillId="0" borderId="2" xfId="4" applyFont="1" applyFill="1" applyBorder="1"/>
    <xf numFmtId="9" fontId="21" fillId="0" borderId="0" xfId="8" applyFont="1"/>
    <xf numFmtId="0" fontId="23" fillId="0" borderId="0" xfId="12" applyFont="1" applyAlignment="1">
      <alignment wrapText="1"/>
    </xf>
    <xf numFmtId="0" fontId="39" fillId="0" borderId="22" xfId="12" applyFont="1" applyBorder="1" applyAlignment="1">
      <alignment horizontal="center" vertical="center"/>
    </xf>
    <xf numFmtId="0" fontId="23" fillId="0" borderId="22" xfId="0" applyFont="1" applyBorder="1" applyAlignment="1">
      <alignment horizontal="right" wrapText="1"/>
    </xf>
    <xf numFmtId="172" fontId="23" fillId="0" borderId="22" xfId="1" applyNumberFormat="1" applyFont="1" applyBorder="1"/>
    <xf numFmtId="172" fontId="23" fillId="0" borderId="22" xfId="1" applyNumberFormat="1" applyFont="1" applyFill="1" applyBorder="1"/>
    <xf numFmtId="173" fontId="23" fillId="0" borderId="22" xfId="1" applyNumberFormat="1" applyFont="1" applyBorder="1"/>
    <xf numFmtId="10" fontId="21" fillId="0" borderId="0" xfId="8" applyNumberFormat="1" applyFont="1"/>
    <xf numFmtId="0" fontId="21" fillId="0" borderId="0" xfId="0" applyFont="1" applyAlignment="1">
      <alignment horizontal="right" wrapText="1"/>
    </xf>
    <xf numFmtId="0" fontId="41" fillId="0" borderId="0" xfId="0" applyFont="1" applyAlignment="1">
      <alignment wrapText="1"/>
    </xf>
    <xf numFmtId="167" fontId="40" fillId="0" borderId="2" xfId="3" applyNumberFormat="1" applyFont="1" applyFill="1" applyBorder="1" applyAlignment="1">
      <alignment horizontal="center" vertical="center" wrapText="1"/>
    </xf>
    <xf numFmtId="0" fontId="40" fillId="0" borderId="0" xfId="0" applyFont="1" applyAlignment="1">
      <alignment horizontal="center" wrapText="1"/>
    </xf>
    <xf numFmtId="10" fontId="21" fillId="0" borderId="2" xfId="2" applyNumberFormat="1" applyFont="1" applyFill="1" applyBorder="1"/>
    <xf numFmtId="9" fontId="21" fillId="0" borderId="2" xfId="2" applyFont="1" applyFill="1" applyBorder="1"/>
    <xf numFmtId="0" fontId="40" fillId="0" borderId="2" xfId="2" applyNumberFormat="1" applyFont="1" applyFill="1" applyBorder="1"/>
    <xf numFmtId="1" fontId="40" fillId="0" borderId="2" xfId="2" applyNumberFormat="1" applyFont="1" applyFill="1" applyBorder="1"/>
    <xf numFmtId="164" fontId="21" fillId="0" borderId="2" xfId="1" applyFont="1" applyBorder="1"/>
    <xf numFmtId="164" fontId="21" fillId="0" borderId="2" xfId="1" applyFont="1" applyFill="1" applyBorder="1"/>
    <xf numFmtId="10" fontId="21" fillId="0" borderId="2" xfId="8" applyNumberFormat="1" applyFont="1" applyFill="1" applyBorder="1"/>
    <xf numFmtId="9" fontId="21" fillId="0" borderId="2" xfId="8" applyFont="1" applyFill="1" applyBorder="1"/>
    <xf numFmtId="172" fontId="21" fillId="0" borderId="2" xfId="1" applyNumberFormat="1" applyFont="1" applyFill="1" applyBorder="1"/>
    <xf numFmtId="0" fontId="21" fillId="0" borderId="0" xfId="0" applyFont="1" applyAlignment="1">
      <alignment horizontal="fill"/>
    </xf>
    <xf numFmtId="0" fontId="21" fillId="0" borderId="0" xfId="0" applyFont="1" applyFill="1" applyAlignment="1">
      <alignment horizontal="fill"/>
    </xf>
    <xf numFmtId="0" fontId="21" fillId="43" borderId="2" xfId="0" applyFont="1" applyFill="1" applyBorder="1" applyAlignment="1">
      <alignment vertical="top"/>
    </xf>
    <xf numFmtId="0" fontId="21" fillId="34" borderId="2" xfId="0" applyFont="1" applyFill="1" applyBorder="1" applyAlignment="1">
      <alignment vertical="top"/>
    </xf>
    <xf numFmtId="0" fontId="21" fillId="6" borderId="2" xfId="0" applyFont="1" applyFill="1" applyBorder="1" applyAlignment="1">
      <alignment vertical="top"/>
    </xf>
    <xf numFmtId="0" fontId="21" fillId="44" borderId="2" xfId="0" applyFont="1" applyFill="1" applyBorder="1" applyAlignment="1">
      <alignment vertical="top"/>
    </xf>
    <xf numFmtId="0" fontId="99" fillId="0" borderId="2" xfId="0" applyFont="1" applyBorder="1" applyAlignment="1">
      <alignment vertical="top" wrapText="1"/>
    </xf>
    <xf numFmtId="0" fontId="21" fillId="0" borderId="2" xfId="0" applyFont="1" applyBorder="1" applyAlignment="1">
      <alignment horizontal="left" vertical="top" wrapText="1"/>
    </xf>
    <xf numFmtId="0" fontId="60" fillId="0" borderId="0" xfId="0" applyFont="1" applyBorder="1" applyAlignment="1">
      <alignment vertical="center"/>
    </xf>
    <xf numFmtId="0" fontId="41" fillId="0" borderId="0" xfId="0" applyFont="1" applyBorder="1" applyAlignment="1">
      <alignment horizontal="right"/>
    </xf>
    <xf numFmtId="9" fontId="41" fillId="0" borderId="0" xfId="0" applyNumberFormat="1" applyFont="1" applyBorder="1" applyAlignment="1">
      <alignment horizontal="right"/>
    </xf>
    <xf numFmtId="0" fontId="40" fillId="41" borderId="2" xfId="0" applyFont="1" applyFill="1" applyBorder="1" applyAlignment="1">
      <alignment vertical="top"/>
    </xf>
    <xf numFmtId="0" fontId="40" fillId="13" borderId="2" xfId="0" applyFont="1" applyFill="1" applyBorder="1" applyAlignment="1">
      <alignment vertical="top"/>
    </xf>
    <xf numFmtId="0" fontId="21" fillId="10" borderId="2" xfId="0" applyFont="1" applyFill="1" applyBorder="1" applyAlignment="1">
      <alignment vertical="top" wrapText="1"/>
    </xf>
    <xf numFmtId="0" fontId="21" fillId="16" borderId="2" xfId="0" applyFont="1" applyFill="1" applyBorder="1" applyAlignment="1">
      <alignment vertical="top" wrapText="1"/>
    </xf>
    <xf numFmtId="0" fontId="41" fillId="0" borderId="2" xfId="0" applyFont="1" applyFill="1" applyBorder="1" applyAlignment="1">
      <alignment horizontal="right"/>
    </xf>
    <xf numFmtId="14" fontId="41" fillId="0" borderId="2" xfId="0" applyNumberFormat="1" applyFont="1" applyFill="1" applyBorder="1" applyAlignment="1">
      <alignment horizontal="right"/>
    </xf>
    <xf numFmtId="0" fontId="42" fillId="2" borderId="2" xfId="0" applyFont="1" applyFill="1" applyBorder="1" applyAlignment="1">
      <alignment vertical="center" wrapText="1"/>
    </xf>
    <xf numFmtId="0" fontId="41" fillId="0" borderId="0" xfId="0" applyFont="1" applyBorder="1" applyAlignment="1">
      <alignment horizontal="left"/>
    </xf>
    <xf numFmtId="0" fontId="38" fillId="0" borderId="0" xfId="0" applyFont="1" applyFill="1"/>
    <xf numFmtId="0" fontId="42" fillId="0" borderId="2" xfId="0" applyFont="1" applyBorder="1" applyAlignment="1">
      <alignment horizontal="right" vertical="center"/>
    </xf>
    <xf numFmtId="0" fontId="40" fillId="0" borderId="2" xfId="0" applyFont="1" applyBorder="1" applyAlignment="1">
      <alignment horizontal="right" vertical="center"/>
    </xf>
    <xf numFmtId="0" fontId="21" fillId="0" borderId="2" xfId="0" applyFont="1" applyBorder="1" applyAlignment="1">
      <alignment horizontal="right" vertical="center"/>
    </xf>
    <xf numFmtId="0" fontId="104" fillId="0" borderId="0" xfId="0" applyFont="1" applyAlignment="1"/>
    <xf numFmtId="3" fontId="41" fillId="0" borderId="2" xfId="0" applyNumberFormat="1" applyFont="1" applyFill="1" applyBorder="1" applyAlignment="1">
      <alignment horizontal="center" vertical="center" wrapText="1"/>
    </xf>
    <xf numFmtId="0" fontId="42" fillId="0" borderId="2" xfId="0" applyFont="1" applyFill="1" applyBorder="1" applyAlignment="1">
      <alignment vertical="center" wrapText="1"/>
    </xf>
    <xf numFmtId="0" fontId="40" fillId="23" borderId="2" xfId="0" applyFont="1" applyFill="1" applyBorder="1" applyAlignment="1">
      <alignment horizontal="center" vertical="top"/>
    </xf>
    <xf numFmtId="0" fontId="42" fillId="23" borderId="2" xfId="0" applyFont="1" applyFill="1" applyBorder="1" applyAlignment="1">
      <alignment horizontal="center" vertical="top"/>
    </xf>
    <xf numFmtId="0" fontId="21" fillId="0" borderId="2" xfId="0" quotePrefix="1" applyFont="1" applyBorder="1" applyAlignment="1">
      <alignment vertical="top" wrapText="1"/>
    </xf>
    <xf numFmtId="0" fontId="60" fillId="0" borderId="2" xfId="0" applyFont="1" applyBorder="1" applyAlignment="1">
      <alignment horizontal="right" vertical="top"/>
    </xf>
    <xf numFmtId="0" fontId="23" fillId="0" borderId="2" xfId="0" applyFont="1" applyBorder="1" applyAlignment="1">
      <alignment vertical="top" wrapText="1"/>
    </xf>
    <xf numFmtId="0" fontId="39" fillId="0" borderId="2" xfId="0" applyFont="1" applyBorder="1" applyAlignment="1">
      <alignment vertical="top" wrapText="1"/>
    </xf>
    <xf numFmtId="0" fontId="60" fillId="0" borderId="2" xfId="0" applyFont="1" applyBorder="1" applyAlignment="1">
      <alignment vertical="top" wrapText="1"/>
    </xf>
    <xf numFmtId="0" fontId="21" fillId="0" borderId="1" xfId="0" applyFont="1" applyBorder="1" applyAlignment="1">
      <alignment horizontal="left" vertical="top"/>
    </xf>
    <xf numFmtId="0" fontId="41" fillId="0" borderId="2" xfId="0" applyFont="1" applyBorder="1" applyAlignment="1">
      <alignment vertical="top" wrapText="1"/>
    </xf>
    <xf numFmtId="0" fontId="60" fillId="0" borderId="1" xfId="0" applyFont="1" applyBorder="1" applyAlignment="1">
      <alignment horizontal="right" vertical="top"/>
    </xf>
    <xf numFmtId="0" fontId="54" fillId="37" borderId="0" xfId="0" applyFont="1" applyFill="1" applyBorder="1" applyAlignment="1">
      <alignment horizontal="left"/>
    </xf>
    <xf numFmtId="0" fontId="0" fillId="46" borderId="0" xfId="0" applyFill="1" applyBorder="1"/>
    <xf numFmtId="0" fontId="0" fillId="9" borderId="0" xfId="0" applyFill="1" applyBorder="1"/>
    <xf numFmtId="0" fontId="0" fillId="7" borderId="0" xfId="0" applyFill="1" applyBorder="1"/>
    <xf numFmtId="0" fontId="0" fillId="47" borderId="0" xfId="0" applyFill="1" applyBorder="1"/>
    <xf numFmtId="0" fontId="0" fillId="48" borderId="0" xfId="0" applyFill="1" applyBorder="1"/>
    <xf numFmtId="0" fontId="0" fillId="16" borderId="0" xfId="0" applyFill="1" applyBorder="1"/>
    <xf numFmtId="0" fontId="0" fillId="10" borderId="0" xfId="0" applyFill="1" applyBorder="1"/>
    <xf numFmtId="0" fontId="0" fillId="42" borderId="0" xfId="0" applyFill="1" applyBorder="1"/>
    <xf numFmtId="0" fontId="23" fillId="0" borderId="0" xfId="0" applyFont="1" applyFill="1" applyAlignment="1">
      <alignment vertical="top" wrapText="1"/>
    </xf>
    <xf numFmtId="0" fontId="16" fillId="0" borderId="0" xfId="0" applyFont="1" applyFill="1" applyAlignment="1">
      <alignment wrapText="1"/>
    </xf>
    <xf numFmtId="0" fontId="21" fillId="0" borderId="0" xfId="0" applyFont="1" applyAlignment="1">
      <alignment vertical="top"/>
    </xf>
    <xf numFmtId="0" fontId="23" fillId="0" borderId="0" xfId="0" applyFont="1" applyAlignment="1">
      <alignment vertical="top" wrapText="1"/>
    </xf>
    <xf numFmtId="0" fontId="93" fillId="19" borderId="23" xfId="0" applyFont="1" applyFill="1" applyBorder="1" applyAlignment="1">
      <alignment horizontal="left"/>
    </xf>
    <xf numFmtId="0" fontId="39" fillId="0" borderId="25" xfId="0" applyFont="1" applyBorder="1" applyAlignment="1">
      <alignment horizontal="center" vertical="center" textRotation="90" wrapText="1"/>
    </xf>
    <xf numFmtId="0" fontId="23" fillId="0" borderId="2" xfId="0" applyFont="1" applyBorder="1" applyAlignment="1">
      <alignment vertical="center"/>
    </xf>
    <xf numFmtId="0" fontId="39" fillId="0" borderId="29" xfId="0" applyFont="1" applyBorder="1" applyAlignment="1">
      <alignment horizontal="left" vertical="center"/>
    </xf>
    <xf numFmtId="0" fontId="39" fillId="0" borderId="31" xfId="0" applyFont="1" applyBorder="1" applyAlignment="1">
      <alignment horizontal="center" textRotation="90"/>
    </xf>
    <xf numFmtId="0" fontId="39" fillId="0" borderId="33" xfId="0" applyFont="1" applyBorder="1" applyAlignment="1">
      <alignment horizontal="center" vertical="center" textRotation="90" wrapText="1"/>
    </xf>
    <xf numFmtId="0" fontId="39" fillId="0" borderId="35" xfId="0" applyFont="1" applyBorder="1" applyAlignment="1">
      <alignment horizontal="center" vertical="center" textRotation="90" wrapText="1"/>
    </xf>
    <xf numFmtId="0" fontId="39" fillId="0" borderId="36" xfId="0" applyFont="1" applyBorder="1" applyAlignment="1">
      <alignment horizontal="center" vertical="center" textRotation="90" wrapText="1"/>
    </xf>
    <xf numFmtId="0" fontId="39" fillId="0" borderId="33" xfId="0" applyFont="1" applyBorder="1" applyAlignment="1">
      <alignment horizontal="center" vertical="center" textRotation="90"/>
    </xf>
    <xf numFmtId="0" fontId="39" fillId="0" borderId="37" xfId="0" applyFont="1" applyBorder="1" applyAlignment="1">
      <alignment horizontal="center" vertical="center" textRotation="90"/>
    </xf>
    <xf numFmtId="0" fontId="39" fillId="0" borderId="38" xfId="0" applyFont="1" applyBorder="1" applyAlignment="1">
      <alignment horizontal="center" vertical="center" textRotation="90"/>
    </xf>
    <xf numFmtId="0" fontId="39" fillId="0" borderId="37" xfId="0" applyFont="1" applyBorder="1" applyAlignment="1">
      <alignment horizontal="center" vertical="center" textRotation="90" wrapText="1"/>
    </xf>
    <xf numFmtId="0" fontId="39" fillId="0" borderId="39" xfId="0" applyFont="1" applyBorder="1" applyAlignment="1">
      <alignment horizontal="center" vertical="center" textRotation="90"/>
    </xf>
    <xf numFmtId="0" fontId="93" fillId="21" borderId="11" xfId="0" applyFont="1" applyFill="1" applyBorder="1"/>
    <xf numFmtId="0" fontId="8" fillId="21" borderId="11" xfId="0" applyFont="1" applyFill="1" applyBorder="1"/>
    <xf numFmtId="0" fontId="8" fillId="21" borderId="12" xfId="0" applyFont="1" applyFill="1" applyBorder="1"/>
    <xf numFmtId="0" fontId="21" fillId="21" borderId="13" xfId="0" applyFont="1" applyFill="1" applyBorder="1"/>
    <xf numFmtId="0" fontId="21" fillId="21" borderId="11" xfId="0" applyFont="1" applyFill="1" applyBorder="1"/>
    <xf numFmtId="0" fontId="8" fillId="21" borderId="13" xfId="0" applyFont="1" applyFill="1" applyBorder="1"/>
    <xf numFmtId="0" fontId="8" fillId="0" borderId="6" xfId="0" applyFont="1" applyBorder="1"/>
    <xf numFmtId="0" fontId="8" fillId="0" borderId="7" xfId="0" applyFont="1" applyBorder="1"/>
    <xf numFmtId="0" fontId="62" fillId="0" borderId="0" xfId="13" applyFont="1" applyFill="1" applyBorder="1" applyAlignment="1"/>
    <xf numFmtId="0" fontId="62" fillId="0" borderId="7" xfId="13" applyFont="1" applyFill="1" applyBorder="1" applyAlignment="1"/>
    <xf numFmtId="0" fontId="8" fillId="0" borderId="0" xfId="0" applyFont="1" applyAlignment="1">
      <alignment vertical="top"/>
    </xf>
    <xf numFmtId="0" fontId="106" fillId="0" borderId="7" xfId="0" applyFont="1" applyBorder="1"/>
    <xf numFmtId="0" fontId="21" fillId="0" borderId="7" xfId="0" applyFont="1" applyBorder="1" applyAlignment="1">
      <alignment vertical="top"/>
    </xf>
    <xf numFmtId="0" fontId="107" fillId="0" borderId="0" xfId="0" applyFont="1"/>
    <xf numFmtId="0" fontId="8" fillId="22" borderId="0" xfId="0" applyFont="1" applyFill="1"/>
    <xf numFmtId="0" fontId="108" fillId="21" borderId="11" xfId="0" applyFont="1" applyFill="1" applyBorder="1"/>
    <xf numFmtId="0" fontId="108" fillId="21" borderId="12" xfId="0" applyFont="1" applyFill="1" applyBorder="1"/>
    <xf numFmtId="0" fontId="108" fillId="21" borderId="13" xfId="0" applyFont="1" applyFill="1" applyBorder="1"/>
    <xf numFmtId="0" fontId="93" fillId="21" borderId="13" xfId="0" applyFont="1" applyFill="1" applyBorder="1"/>
    <xf numFmtId="0" fontId="21" fillId="22" borderId="0" xfId="0" applyFont="1" applyFill="1"/>
    <xf numFmtId="0" fontId="8" fillId="0" borderId="9" xfId="0" applyFont="1" applyBorder="1"/>
    <xf numFmtId="0" fontId="8" fillId="0" borderId="10" xfId="0" applyFont="1" applyBorder="1"/>
    <xf numFmtId="0" fontId="8" fillId="0" borderId="8" xfId="0" applyFont="1" applyBorder="1"/>
    <xf numFmtId="0" fontId="62" fillId="0" borderId="9" xfId="13" applyFont="1" applyFill="1" applyBorder="1" applyAlignment="1"/>
    <xf numFmtId="0" fontId="62" fillId="0" borderId="10" xfId="13" applyFont="1" applyFill="1" applyBorder="1" applyAlignment="1"/>
    <xf numFmtId="0" fontId="42" fillId="0" borderId="0" xfId="0" applyFont="1" applyAlignment="1">
      <alignment horizontal="center"/>
    </xf>
    <xf numFmtId="0" fontId="39" fillId="0" borderId="0" xfId="0" applyFont="1" applyAlignment="1">
      <alignment horizontal="center"/>
    </xf>
    <xf numFmtId="0" fontId="41" fillId="0" borderId="0" xfId="0" applyFont="1" applyAlignment="1">
      <alignment horizontal="center"/>
    </xf>
    <xf numFmtId="0" fontId="23" fillId="0" borderId="0" xfId="0" applyFont="1" applyAlignment="1">
      <alignment horizontal="center"/>
    </xf>
    <xf numFmtId="0" fontId="21" fillId="0" borderId="0" xfId="0" applyFont="1" applyFill="1" applyBorder="1" applyAlignment="1">
      <alignment wrapText="1"/>
    </xf>
    <xf numFmtId="0" fontId="41" fillId="0" borderId="0" xfId="15" applyFont="1" applyAlignment="1"/>
    <xf numFmtId="0" fontId="23" fillId="0" borderId="0" xfId="0" applyFont="1" applyFill="1" applyAlignment="1">
      <alignment wrapText="1"/>
    </xf>
    <xf numFmtId="0" fontId="21" fillId="0" borderId="0" xfId="5" applyFont="1" applyAlignment="1">
      <alignment wrapText="1"/>
    </xf>
    <xf numFmtId="0" fontId="39" fillId="0" borderId="0" xfId="7" applyFont="1" applyFill="1"/>
    <xf numFmtId="0" fontId="23" fillId="0" borderId="0" xfId="0" applyFont="1" applyBorder="1"/>
    <xf numFmtId="172" fontId="41" fillId="0" borderId="0" xfId="1" applyNumberFormat="1" applyFont="1" applyBorder="1"/>
    <xf numFmtId="0" fontId="21" fillId="0" borderId="0" xfId="0" applyFont="1" applyAlignment="1">
      <alignment horizontal="left"/>
    </xf>
    <xf numFmtId="0" fontId="9" fillId="46" borderId="4" xfId="0" applyFont="1" applyFill="1" applyBorder="1" applyAlignment="1">
      <alignment horizontal="right" vertical="center"/>
    </xf>
    <xf numFmtId="0" fontId="9" fillId="46" borderId="6" xfId="0" applyFont="1" applyFill="1" applyBorder="1" applyAlignment="1">
      <alignment horizontal="right" vertical="center"/>
    </xf>
    <xf numFmtId="0" fontId="9" fillId="9" borderId="6" xfId="0" applyFont="1" applyFill="1" applyBorder="1" applyAlignment="1">
      <alignment horizontal="right" vertical="center"/>
    </xf>
    <xf numFmtId="0" fontId="9" fillId="7" borderId="6" xfId="0" applyFont="1" applyFill="1" applyBorder="1" applyAlignment="1">
      <alignment horizontal="right" vertical="center"/>
    </xf>
    <xf numFmtId="0" fontId="9" fillId="47" borderId="6" xfId="0" applyFont="1" applyFill="1" applyBorder="1" applyAlignment="1">
      <alignment horizontal="right" vertical="center"/>
    </xf>
    <xf numFmtId="0" fontId="9" fillId="48" borderId="6" xfId="0" applyFont="1" applyFill="1" applyBorder="1" applyAlignment="1">
      <alignment horizontal="right" vertical="center"/>
    </xf>
    <xf numFmtId="0" fontId="9" fillId="16" borderId="6" xfId="0" applyFont="1" applyFill="1" applyBorder="1" applyAlignment="1">
      <alignment horizontal="right" vertical="center"/>
    </xf>
    <xf numFmtId="0" fontId="9" fillId="10" borderId="6" xfId="0" applyFont="1" applyFill="1" applyBorder="1" applyAlignment="1">
      <alignment horizontal="right" vertical="center"/>
    </xf>
    <xf numFmtId="0" fontId="9" fillId="42" borderId="6" xfId="0" applyFont="1" applyFill="1" applyBorder="1" applyAlignment="1">
      <alignment horizontal="right" vertical="center"/>
    </xf>
    <xf numFmtId="0" fontId="3" fillId="45" borderId="1" xfId="0" applyFont="1" applyFill="1" applyBorder="1" applyAlignment="1">
      <alignment horizontal="center"/>
    </xf>
    <xf numFmtId="0" fontId="0" fillId="2" borderId="1" xfId="0" applyFill="1" applyBorder="1" applyAlignment="1">
      <alignment horizontal="center" vertical="center"/>
    </xf>
    <xf numFmtId="0" fontId="0" fillId="2" borderId="14" xfId="0" applyFill="1" applyBorder="1" applyAlignment="1">
      <alignment horizontal="center" vertical="center"/>
    </xf>
    <xf numFmtId="0" fontId="0" fillId="39" borderId="14" xfId="0" applyFill="1" applyBorder="1" applyAlignment="1">
      <alignment horizontal="center" vertical="center"/>
    </xf>
    <xf numFmtId="0" fontId="0" fillId="3" borderId="14" xfId="0" applyFill="1" applyBorder="1" applyAlignment="1">
      <alignment horizontal="center"/>
    </xf>
    <xf numFmtId="0" fontId="3" fillId="45" borderId="2" xfId="0" applyFont="1" applyFill="1" applyBorder="1" applyAlignment="1">
      <alignment horizontal="right"/>
    </xf>
    <xf numFmtId="0" fontId="27" fillId="46" borderId="6" xfId="13" applyFill="1" applyBorder="1" applyAlignment="1">
      <alignment vertical="center"/>
    </xf>
    <xf numFmtId="0" fontId="0" fillId="46" borderId="7" xfId="0" applyFill="1" applyBorder="1"/>
    <xf numFmtId="0" fontId="27" fillId="9" borderId="6" xfId="13" applyFill="1" applyBorder="1" applyAlignment="1">
      <alignment vertical="center"/>
    </xf>
    <xf numFmtId="0" fontId="0" fillId="9" borderId="7" xfId="0" applyFill="1" applyBorder="1"/>
    <xf numFmtId="0" fontId="27" fillId="7" borderId="6" xfId="13" applyFill="1" applyBorder="1" applyAlignment="1">
      <alignment vertical="center"/>
    </xf>
    <xf numFmtId="0" fontId="0" fillId="7" borderId="7" xfId="0" applyFill="1" applyBorder="1"/>
    <xf numFmtId="0" fontId="27" fillId="47" borderId="6" xfId="13" applyFill="1" applyBorder="1" applyAlignment="1">
      <alignment vertical="center"/>
    </xf>
    <xf numFmtId="0" fontId="0" fillId="47" borderId="7" xfId="0" applyFill="1" applyBorder="1"/>
    <xf numFmtId="0" fontId="27" fillId="48" borderId="6" xfId="13" applyFill="1" applyBorder="1" applyAlignment="1">
      <alignment vertical="center"/>
    </xf>
    <xf numFmtId="0" fontId="0" fillId="48" borderId="7" xfId="0" applyFill="1" applyBorder="1"/>
    <xf numFmtId="0" fontId="27" fillId="16" borderId="6" xfId="13" applyFill="1" applyBorder="1" applyAlignment="1">
      <alignment vertical="center"/>
    </xf>
    <xf numFmtId="0" fontId="0" fillId="16" borderId="7" xfId="0" applyFill="1" applyBorder="1"/>
    <xf numFmtId="0" fontId="27" fillId="16" borderId="6" xfId="13" applyFill="1" applyBorder="1" applyAlignment="1"/>
    <xf numFmtId="0" fontId="27" fillId="10" borderId="6" xfId="13" applyFill="1" applyBorder="1" applyAlignment="1">
      <alignment vertical="center"/>
    </xf>
    <xf numFmtId="0" fontId="0" fillId="10" borderId="7" xfId="0" applyFill="1" applyBorder="1"/>
    <xf numFmtId="0" fontId="27" fillId="42" borderId="6" xfId="13" applyFill="1" applyBorder="1" applyAlignment="1">
      <alignment vertical="center"/>
    </xf>
    <xf numFmtId="0" fontId="0" fillId="42" borderId="7" xfId="0" applyFill="1" applyBorder="1"/>
    <xf numFmtId="0" fontId="3" fillId="45" borderId="11" xfId="0" applyFont="1" applyFill="1" applyBorder="1"/>
    <xf numFmtId="0" fontId="3" fillId="45" borderId="12" xfId="0" applyFont="1" applyFill="1" applyBorder="1"/>
    <xf numFmtId="0" fontId="3" fillId="45" borderId="13" xfId="0" applyFont="1" applyFill="1" applyBorder="1"/>
    <xf numFmtId="0" fontId="39" fillId="0" borderId="2" xfId="12" applyFont="1" applyFill="1" applyBorder="1" applyAlignment="1">
      <alignment horizontal="center" vertical="center"/>
    </xf>
    <xf numFmtId="0" fontId="21" fillId="0" borderId="2" xfId="0" applyFont="1" applyFill="1" applyBorder="1" applyAlignment="1">
      <alignment vertical="center"/>
    </xf>
    <xf numFmtId="1" fontId="39" fillId="0" borderId="2" xfId="12" applyNumberFormat="1" applyFont="1" applyFill="1" applyBorder="1" applyAlignment="1">
      <alignment horizontal="center" vertical="center" wrapText="1"/>
    </xf>
    <xf numFmtId="1" fontId="39" fillId="0" borderId="2" xfId="12" applyNumberFormat="1" applyFont="1" applyFill="1" applyBorder="1" applyAlignment="1">
      <alignment vertical="center" wrapText="1"/>
    </xf>
    <xf numFmtId="1" fontId="23" fillId="0" borderId="2" xfId="14" applyNumberFormat="1" applyFont="1" applyFill="1" applyBorder="1" applyAlignment="1">
      <alignment horizontal="center" vertical="center"/>
    </xf>
    <xf numFmtId="1" fontId="39" fillId="0" borderId="2" xfId="12" applyNumberFormat="1" applyFont="1" applyFill="1" applyBorder="1" applyAlignment="1">
      <alignment horizontal="center" vertical="center"/>
    </xf>
    <xf numFmtId="166" fontId="23" fillId="0" borderId="2" xfId="12" applyNumberFormat="1" applyFont="1" applyFill="1" applyBorder="1" applyAlignment="1">
      <alignment vertical="center"/>
    </xf>
    <xf numFmtId="0" fontId="39" fillId="0" borderId="2" xfId="12" applyFont="1" applyFill="1" applyBorder="1"/>
    <xf numFmtId="1" fontId="39" fillId="0" borderId="2" xfId="12" applyNumberFormat="1" applyFont="1" applyFill="1" applyBorder="1" applyAlignment="1">
      <alignment vertical="center"/>
    </xf>
    <xf numFmtId="1" fontId="23" fillId="0" borderId="2" xfId="12" applyNumberFormat="1" applyFont="1" applyFill="1" applyBorder="1" applyAlignment="1">
      <alignment vertical="center"/>
    </xf>
    <xf numFmtId="0" fontId="23" fillId="0" borderId="2" xfId="12" applyFont="1" applyFill="1" applyBorder="1"/>
    <xf numFmtId="9" fontId="23" fillId="0" borderId="2" xfId="2" applyFont="1" applyFill="1" applyBorder="1" applyAlignment="1">
      <alignment horizontal="center" vertical="center"/>
    </xf>
    <xf numFmtId="166" fontId="40" fillId="0" borderId="2" xfId="0" applyNumberFormat="1" applyFont="1" applyFill="1" applyBorder="1"/>
    <xf numFmtId="0" fontId="23" fillId="0" borderId="0" xfId="0" applyFont="1" applyAlignment="1"/>
    <xf numFmtId="167" fontId="21" fillId="0" borderId="1" xfId="8" applyNumberFormat="1" applyFont="1" applyBorder="1"/>
    <xf numFmtId="10" fontId="21" fillId="0" borderId="15" xfId="0" applyNumberFormat="1" applyFont="1" applyBorder="1"/>
    <xf numFmtId="173" fontId="23" fillId="0" borderId="44" xfId="1" applyNumberFormat="1" applyFont="1" applyBorder="1"/>
    <xf numFmtId="167" fontId="42" fillId="0" borderId="45" xfId="8" applyNumberFormat="1" applyFont="1" applyBorder="1"/>
    <xf numFmtId="0" fontId="5" fillId="0" borderId="0" xfId="0" applyFont="1" applyBorder="1" applyAlignment="1">
      <alignment horizontal="left" wrapText="1"/>
    </xf>
    <xf numFmtId="172" fontId="6" fillId="0" borderId="0" xfId="1" applyNumberFormat="1" applyFont="1" applyBorder="1"/>
    <xf numFmtId="167" fontId="42" fillId="0" borderId="2" xfId="8" applyNumberFormat="1" applyFont="1" applyBorder="1"/>
    <xf numFmtId="10" fontId="42" fillId="0" borderId="2" xfId="8" applyNumberFormat="1" applyFont="1" applyBorder="1"/>
    <xf numFmtId="0" fontId="40" fillId="0" borderId="45" xfId="0" applyFont="1" applyBorder="1" applyAlignment="1">
      <alignment horizontal="right" wrapText="1"/>
    </xf>
    <xf numFmtId="0" fontId="40" fillId="0" borderId="2" xfId="0" applyFont="1" applyBorder="1" applyAlignment="1">
      <alignment horizontal="right" wrapText="1"/>
    </xf>
    <xf numFmtId="0" fontId="23" fillId="0" borderId="44" xfId="0" applyFont="1" applyBorder="1" applyAlignment="1">
      <alignment horizontal="right" wrapText="1"/>
    </xf>
    <xf numFmtId="0" fontId="39" fillId="0" borderId="2" xfId="0" applyFont="1" applyBorder="1" applyAlignment="1">
      <alignment horizontal="left" wrapText="1"/>
    </xf>
    <xf numFmtId="173" fontId="23" fillId="0" borderId="2" xfId="1" applyNumberFormat="1" applyFont="1" applyBorder="1"/>
    <xf numFmtId="175" fontId="21" fillId="0" borderId="2" xfId="4" applyNumberFormat="1" applyFont="1" applyBorder="1"/>
    <xf numFmtId="10" fontId="21" fillId="0" borderId="2" xfId="8" applyNumberFormat="1" applyFont="1" applyBorder="1"/>
    <xf numFmtId="166" fontId="23" fillId="0" borderId="2" xfId="0" applyNumberFormat="1" applyFont="1" applyBorder="1"/>
    <xf numFmtId="0" fontId="23" fillId="0" borderId="2" xfId="0" applyFont="1" applyBorder="1" applyAlignment="1">
      <alignment horizontal="right" vertical="center"/>
    </xf>
    <xf numFmtId="3" fontId="23" fillId="0" borderId="2" xfId="0" applyNumberFormat="1" applyFont="1" applyBorder="1" applyAlignment="1">
      <alignment horizontal="right" vertical="center"/>
    </xf>
    <xf numFmtId="0" fontId="2" fillId="0" borderId="0" xfId="0" applyFont="1"/>
    <xf numFmtId="0" fontId="21" fillId="16" borderId="1" xfId="0" applyFont="1" applyFill="1" applyBorder="1" applyAlignment="1">
      <alignment vertical="top" wrapText="1"/>
    </xf>
    <xf numFmtId="0" fontId="21" fillId="0" borderId="1" xfId="0" applyFont="1" applyBorder="1" applyAlignment="1">
      <alignment vertical="top"/>
    </xf>
    <xf numFmtId="0" fontId="21" fillId="0" borderId="0" xfId="0" applyFont="1" applyAlignment="1">
      <alignment horizontal="left" wrapText="1"/>
    </xf>
    <xf numFmtId="0" fontId="0" fillId="0" borderId="2" xfId="0" applyBorder="1"/>
    <xf numFmtId="0" fontId="3" fillId="0" borderId="2" xfId="0" applyFont="1" applyFill="1" applyBorder="1" applyAlignment="1">
      <alignment wrapText="1"/>
    </xf>
    <xf numFmtId="0" fontId="0" fillId="0" borderId="2" xfId="0" applyBorder="1" applyAlignment="1">
      <alignment wrapText="1"/>
    </xf>
    <xf numFmtId="0" fontId="0" fillId="0" borderId="15" xfId="0" applyBorder="1"/>
    <xf numFmtId="0" fontId="41" fillId="0" borderId="0" xfId="0" applyFont="1" applyFill="1" applyAlignment="1">
      <alignment wrapText="1"/>
    </xf>
    <xf numFmtId="0" fontId="39" fillId="0" borderId="46" xfId="53" applyFont="1" applyFill="1" applyBorder="1">
      <alignment wrapText="1"/>
    </xf>
    <xf numFmtId="0" fontId="39" fillId="0" borderId="47" xfId="53" applyFont="1" applyFill="1" applyBorder="1">
      <alignment wrapText="1"/>
    </xf>
    <xf numFmtId="0" fontId="39" fillId="0" borderId="48" xfId="53" applyFont="1" applyFill="1" applyBorder="1">
      <alignment wrapText="1"/>
    </xf>
    <xf numFmtId="0" fontId="23" fillId="0" borderId="50" xfId="54" applyFont="1" applyFill="1" applyBorder="1">
      <alignment vertical="center"/>
    </xf>
    <xf numFmtId="0" fontId="23" fillId="0" borderId="49" xfId="54" applyFont="1" applyFill="1">
      <alignment vertical="center"/>
    </xf>
    <xf numFmtId="10" fontId="23" fillId="0" borderId="51" xfId="54" applyNumberFormat="1" applyFont="1" applyFill="1" applyBorder="1">
      <alignment vertical="center"/>
    </xf>
    <xf numFmtId="0" fontId="23" fillId="0" borderId="50" xfId="55" applyNumberFormat="1" applyFont="1" applyFill="1" applyBorder="1" applyAlignment="1">
      <alignment wrapText="1"/>
    </xf>
    <xf numFmtId="0" fontId="23" fillId="0" borderId="49" xfId="55" applyNumberFormat="1" applyFont="1" applyFill="1" applyAlignment="1">
      <alignment wrapText="1"/>
    </xf>
    <xf numFmtId="0" fontId="23" fillId="0" borderId="51" xfId="55" applyNumberFormat="1" applyFont="1" applyFill="1" applyBorder="1" applyAlignment="1">
      <alignment wrapText="1"/>
    </xf>
    <xf numFmtId="0" fontId="23" fillId="0" borderId="52" xfId="54" applyFont="1" applyFill="1" applyBorder="1">
      <alignment vertical="center"/>
    </xf>
    <xf numFmtId="0" fontId="23" fillId="0" borderId="53" xfId="54" applyFont="1" applyFill="1" applyBorder="1">
      <alignment vertical="center"/>
    </xf>
    <xf numFmtId="0" fontId="23" fillId="0" borderId="54" xfId="54" applyFont="1" applyFill="1" applyBorder="1">
      <alignment vertical="center"/>
    </xf>
    <xf numFmtId="0" fontId="23" fillId="0" borderId="52" xfId="55" applyNumberFormat="1" applyFont="1" applyFill="1" applyBorder="1" applyAlignment="1">
      <alignment wrapText="1"/>
    </xf>
    <xf numFmtId="0" fontId="23" fillId="0" borderId="53" xfId="55" applyNumberFormat="1" applyFont="1" applyFill="1" applyBorder="1" applyAlignment="1">
      <alignment wrapText="1"/>
    </xf>
    <xf numFmtId="0" fontId="23" fillId="0" borderId="54" xfId="55" applyNumberFormat="1" applyFont="1" applyFill="1" applyBorder="1" applyAlignment="1">
      <alignment wrapText="1"/>
    </xf>
    <xf numFmtId="0" fontId="23" fillId="0" borderId="54" xfId="55" applyNumberFormat="1" applyFont="1" applyFill="1" applyBorder="1"/>
    <xf numFmtId="0" fontId="23" fillId="0" borderId="55" xfId="54" applyFont="1" applyFill="1" applyBorder="1">
      <alignment vertical="center"/>
    </xf>
    <xf numFmtId="0" fontId="23" fillId="0" borderId="56" xfId="54" applyFont="1" applyFill="1" applyBorder="1">
      <alignment vertical="center"/>
    </xf>
    <xf numFmtId="10" fontId="23" fillId="0" borderId="57" xfId="54" applyNumberFormat="1" applyFont="1" applyFill="1" applyBorder="1">
      <alignment vertical="center"/>
    </xf>
    <xf numFmtId="0" fontId="23" fillId="0" borderId="55" xfId="55" applyNumberFormat="1" applyFont="1" applyFill="1" applyBorder="1"/>
    <xf numFmtId="0" fontId="23" fillId="0" borderId="56" xfId="55" applyNumberFormat="1" applyFont="1" applyFill="1" applyBorder="1" applyAlignment="1">
      <alignment wrapText="1"/>
    </xf>
    <xf numFmtId="0" fontId="23" fillId="0" borderId="57" xfId="55" applyNumberFormat="1" applyFont="1" applyFill="1" applyBorder="1" applyAlignment="1">
      <alignment wrapText="1"/>
    </xf>
    <xf numFmtId="0" fontId="23" fillId="0" borderId="56" xfId="55" applyNumberFormat="1" applyFont="1" applyFill="1" applyBorder="1"/>
    <xf numFmtId="10" fontId="23" fillId="0" borderId="54" xfId="54" applyNumberFormat="1" applyFont="1" applyFill="1" applyBorder="1">
      <alignment vertical="center"/>
    </xf>
    <xf numFmtId="0" fontId="23" fillId="0" borderId="52" xfId="55" applyNumberFormat="1" applyFont="1" applyFill="1" applyBorder="1"/>
    <xf numFmtId="0" fontId="23" fillId="0" borderId="53" xfId="55" applyNumberFormat="1" applyFont="1" applyFill="1" applyBorder="1"/>
    <xf numFmtId="0" fontId="23" fillId="0" borderId="58" xfId="54" applyFont="1" applyFill="1" applyBorder="1">
      <alignment vertical="center"/>
    </xf>
    <xf numFmtId="0" fontId="23" fillId="0" borderId="59" xfId="54" applyFont="1" applyFill="1" applyBorder="1">
      <alignment vertical="center"/>
    </xf>
    <xf numFmtId="10" fontId="23" fillId="0" borderId="60" xfId="54" applyNumberFormat="1" applyFont="1" applyFill="1" applyBorder="1">
      <alignment vertical="center"/>
    </xf>
    <xf numFmtId="0" fontId="23" fillId="0" borderId="58" xfId="55" applyNumberFormat="1" applyFont="1" applyFill="1" applyBorder="1"/>
    <xf numFmtId="0" fontId="23" fillId="0" borderId="59" xfId="55" applyNumberFormat="1" applyFont="1" applyFill="1" applyBorder="1" applyAlignment="1">
      <alignment wrapText="1"/>
    </xf>
    <xf numFmtId="0" fontId="23" fillId="0" borderId="60" xfId="55" applyNumberFormat="1" applyFont="1" applyFill="1" applyBorder="1" applyAlignment="1">
      <alignment wrapText="1"/>
    </xf>
    <xf numFmtId="0" fontId="23" fillId="0" borderId="59" xfId="55" applyNumberFormat="1" applyFont="1" applyFill="1" applyBorder="1"/>
    <xf numFmtId="0" fontId="23" fillId="0" borderId="60" xfId="55" applyNumberFormat="1" applyFont="1" applyFill="1" applyBorder="1"/>
    <xf numFmtId="0" fontId="23" fillId="0" borderId="61" xfId="54" applyFont="1" applyFill="1" applyBorder="1">
      <alignment vertical="center"/>
    </xf>
    <xf numFmtId="0" fontId="23" fillId="0" borderId="62" xfId="54" applyFont="1" applyFill="1" applyBorder="1">
      <alignment vertical="center"/>
    </xf>
    <xf numFmtId="10" fontId="23" fillId="0" borderId="63" xfId="54" applyNumberFormat="1" applyFont="1" applyFill="1" applyBorder="1">
      <alignment vertical="center"/>
    </xf>
    <xf numFmtId="0" fontId="23" fillId="0" borderId="61" xfId="55" applyNumberFormat="1" applyFont="1" applyFill="1" applyBorder="1"/>
    <xf numFmtId="0" fontId="23" fillId="0" borderId="62" xfId="55" applyNumberFormat="1" applyFont="1" applyFill="1" applyBorder="1" applyAlignment="1">
      <alignment wrapText="1"/>
    </xf>
    <xf numFmtId="0" fontId="23" fillId="0" borderId="63" xfId="55" applyNumberFormat="1" applyFont="1" applyFill="1" applyBorder="1" applyAlignment="1">
      <alignment wrapText="1"/>
    </xf>
    <xf numFmtId="0" fontId="23" fillId="0" borderId="62" xfId="55" applyNumberFormat="1" applyFont="1" applyFill="1" applyBorder="1"/>
    <xf numFmtId="0" fontId="23" fillId="0" borderId="58" xfId="55" applyNumberFormat="1" applyFont="1" applyFill="1" applyBorder="1" applyAlignment="1">
      <alignment wrapText="1"/>
    </xf>
    <xf numFmtId="0" fontId="23" fillId="0" borderId="59" xfId="54" applyFont="1" applyFill="1" applyBorder="1" applyAlignment="1">
      <alignment horizontal="right" vertical="center"/>
    </xf>
    <xf numFmtId="0" fontId="23" fillId="0" borderId="60" xfId="54" applyFont="1" applyFill="1" applyBorder="1" applyAlignment="1">
      <alignment horizontal="right" vertical="center"/>
    </xf>
    <xf numFmtId="9" fontId="23" fillId="0" borderId="60" xfId="54" applyNumberFormat="1" applyFont="1" applyFill="1" applyBorder="1">
      <alignment vertical="center"/>
    </xf>
    <xf numFmtId="0" fontId="23" fillId="0" borderId="60" xfId="54" applyFont="1" applyFill="1" applyBorder="1">
      <alignment vertical="center"/>
    </xf>
    <xf numFmtId="0" fontId="23" fillId="0" borderId="64" xfId="55" applyNumberFormat="1" applyFont="1" applyFill="1" applyBorder="1"/>
    <xf numFmtId="0" fontId="23" fillId="0" borderId="65" xfId="55" applyNumberFormat="1" applyFont="1" applyFill="1" applyBorder="1"/>
    <xf numFmtId="0" fontId="23" fillId="0" borderId="66" xfId="55" applyNumberFormat="1" applyFont="1" applyFill="1" applyBorder="1"/>
    <xf numFmtId="0" fontId="23" fillId="0" borderId="67" xfId="55" applyNumberFormat="1" applyFont="1" applyFill="1" applyBorder="1"/>
    <xf numFmtId="0" fontId="23" fillId="0" borderId="68" xfId="55" applyNumberFormat="1" applyFont="1" applyFill="1" applyBorder="1"/>
    <xf numFmtId="0" fontId="39" fillId="51" borderId="2" xfId="53" applyFont="1" applyFill="1" applyBorder="1" applyAlignment="1">
      <alignment wrapText="1"/>
    </xf>
    <xf numFmtId="0" fontId="112" fillId="0" borderId="2" xfId="13" applyFont="1" applyFill="1" applyBorder="1" applyAlignment="1">
      <alignment horizontal="fill"/>
    </xf>
    <xf numFmtId="0" fontId="23" fillId="0" borderId="58" xfId="55" applyNumberFormat="1" applyFont="1" applyFill="1" applyBorder="1" applyAlignment="1"/>
    <xf numFmtId="0" fontId="10" fillId="0" borderId="0" xfId="0" applyFont="1" applyFill="1"/>
    <xf numFmtId="0" fontId="3" fillId="0" borderId="0" xfId="0" applyFont="1" applyFill="1"/>
    <xf numFmtId="166" fontId="21" fillId="0" borderId="2" xfId="0" applyNumberFormat="1" applyFont="1" applyFill="1" applyBorder="1" applyAlignment="1">
      <alignment horizontal="center"/>
    </xf>
    <xf numFmtId="0" fontId="27" fillId="41" borderId="0" xfId="13" applyFill="1" applyBorder="1"/>
    <xf numFmtId="0" fontId="0" fillId="41" borderId="0" xfId="0" applyFill="1" applyBorder="1"/>
    <xf numFmtId="0" fontId="0" fillId="41" borderId="14" xfId="0" applyFill="1" applyBorder="1" applyAlignment="1">
      <alignment horizontal="right"/>
    </xf>
    <xf numFmtId="0" fontId="0" fillId="41" borderId="7" xfId="0" applyFill="1" applyBorder="1"/>
    <xf numFmtId="0" fontId="27" fillId="42" borderId="4" xfId="13" applyFill="1" applyBorder="1" applyAlignment="1">
      <alignment vertical="center"/>
    </xf>
    <xf numFmtId="0" fontId="0" fillId="42" borderId="3" xfId="0" applyFill="1" applyBorder="1"/>
    <xf numFmtId="0" fontId="0" fillId="42" borderId="5" xfId="0" applyFill="1" applyBorder="1"/>
    <xf numFmtId="0" fontId="27" fillId="41" borderId="6" xfId="13" applyFill="1" applyBorder="1"/>
    <xf numFmtId="0" fontId="27" fillId="41" borderId="7" xfId="13" applyFill="1" applyBorder="1"/>
    <xf numFmtId="0" fontId="9" fillId="42" borderId="1" xfId="0" applyFont="1" applyFill="1" applyBorder="1" applyAlignment="1">
      <alignment horizontal="right" vertical="center"/>
    </xf>
    <xf numFmtId="0" fontId="9" fillId="9" borderId="14" xfId="0" applyFont="1" applyFill="1" applyBorder="1" applyAlignment="1">
      <alignment horizontal="right" vertical="center"/>
    </xf>
    <xf numFmtId="0" fontId="9" fillId="46" borderId="14" xfId="0" applyFont="1" applyFill="1" applyBorder="1" applyAlignment="1">
      <alignment horizontal="right" vertical="center"/>
    </xf>
    <xf numFmtId="0" fontId="0" fillId="3" borderId="1" xfId="0" applyFill="1" applyBorder="1" applyAlignment="1">
      <alignment horizontal="center"/>
    </xf>
    <xf numFmtId="0" fontId="14" fillId="0" borderId="0" xfId="0" applyFont="1" applyFill="1" applyBorder="1" applyAlignment="1"/>
    <xf numFmtId="0" fontId="54" fillId="0" borderId="0" xfId="0" applyFont="1" applyFill="1" applyAlignment="1"/>
    <xf numFmtId="0" fontId="40" fillId="0" borderId="0" xfId="0" applyFont="1" applyFill="1" applyAlignment="1"/>
    <xf numFmtId="0" fontId="14" fillId="0" borderId="0" xfId="0" applyFont="1" applyFill="1" applyAlignment="1"/>
    <xf numFmtId="0" fontId="23" fillId="0" borderId="2" xfId="0" applyFont="1" applyFill="1" applyBorder="1" applyAlignment="1">
      <alignment vertical="center"/>
    </xf>
    <xf numFmtId="0" fontId="21" fillId="0" borderId="0" xfId="0" applyFont="1" applyFill="1" applyBorder="1" applyAlignment="1">
      <alignment vertical="top"/>
    </xf>
    <xf numFmtId="0" fontId="21" fillId="0" borderId="0" xfId="0" applyFont="1" applyFill="1" applyBorder="1" applyAlignment="1">
      <alignment horizontal="left" vertical="top" wrapText="1"/>
    </xf>
    <xf numFmtId="176" fontId="21" fillId="0" borderId="2" xfId="0" applyNumberFormat="1" applyFont="1" applyBorder="1"/>
    <xf numFmtId="9" fontId="40" fillId="0" borderId="2" xfId="2" applyFont="1" applyBorder="1"/>
    <xf numFmtId="0" fontId="0" fillId="41" borderId="0" xfId="0" applyFill="1"/>
    <xf numFmtId="0" fontId="0" fillId="41" borderId="7" xfId="0" applyFill="1" applyBorder="1" applyAlignment="1">
      <alignment horizontal="right"/>
    </xf>
    <xf numFmtId="0" fontId="27" fillId="4" borderId="0" xfId="13" applyFill="1" applyBorder="1" applyAlignment="1">
      <alignment vertical="center"/>
    </xf>
    <xf numFmtId="0" fontId="41" fillId="0" borderId="0" xfId="0" quotePrefix="1" applyFont="1" applyAlignment="1">
      <alignment vertical="top"/>
    </xf>
    <xf numFmtId="0" fontId="0" fillId="0" borderId="0" xfId="0" applyAlignment="1"/>
    <xf numFmtId="0" fontId="41" fillId="0" borderId="2" xfId="36" applyFont="1" applyFill="1" applyBorder="1" applyAlignment="1">
      <alignment horizontal="left" vertical="center"/>
    </xf>
    <xf numFmtId="0" fontId="58" fillId="0" borderId="2" xfId="13" applyFont="1" applyFill="1" applyBorder="1" applyAlignment="1">
      <alignment horizontal="left" vertical="center"/>
    </xf>
    <xf numFmtId="0" fontId="41" fillId="0" borderId="2" xfId="36" applyFont="1" applyFill="1" applyBorder="1" applyAlignment="1">
      <alignment horizontal="left" vertical="top"/>
    </xf>
    <xf numFmtId="0" fontId="42" fillId="0" borderId="33" xfId="0" applyFont="1" applyBorder="1" applyAlignment="1">
      <alignment horizontal="center" vertical="top" wrapText="1"/>
    </xf>
    <xf numFmtId="0" fontId="40" fillId="0" borderId="1" xfId="0" applyFont="1" applyBorder="1" applyAlignment="1">
      <alignment horizontal="center" vertical="top" wrapText="1"/>
    </xf>
    <xf numFmtId="0" fontId="40" fillId="0" borderId="2" xfId="0" applyFont="1" applyBorder="1" applyAlignment="1">
      <alignment horizontal="fill" vertical="top" wrapText="1"/>
    </xf>
    <xf numFmtId="0" fontId="59" fillId="0" borderId="2" xfId="36" applyFont="1" applyFill="1" applyBorder="1" applyAlignment="1">
      <alignment horizontal="fill" vertical="center"/>
    </xf>
    <xf numFmtId="0" fontId="41" fillId="0" borderId="2" xfId="36" applyFont="1" applyFill="1" applyBorder="1" applyAlignment="1">
      <alignment horizontal="fill" vertical="top"/>
    </xf>
    <xf numFmtId="0" fontId="41" fillId="0" borderId="2" xfId="36" applyFont="1" applyFill="1" applyBorder="1" applyAlignment="1">
      <alignment horizontal="fill" vertical="center"/>
    </xf>
    <xf numFmtId="0" fontId="41" fillId="0" borderId="2" xfId="36" applyFont="1" applyFill="1" applyBorder="1" applyAlignment="1">
      <alignment horizontal="fill" vertical="top" wrapText="1"/>
    </xf>
    <xf numFmtId="0" fontId="42" fillId="0" borderId="2" xfId="36" applyFont="1" applyFill="1" applyBorder="1" applyAlignment="1">
      <alignment horizontal="left" vertical="top"/>
    </xf>
    <xf numFmtId="0" fontId="41" fillId="0" borderId="2" xfId="36" applyFont="1" applyFill="1" applyBorder="1" applyAlignment="1">
      <alignment horizontal="fill" vertical="center" wrapText="1"/>
    </xf>
    <xf numFmtId="0" fontId="119" fillId="0" borderId="2" xfId="13" applyFont="1" applyFill="1" applyBorder="1" applyAlignment="1">
      <alignment horizontal="fill" vertical="center"/>
    </xf>
    <xf numFmtId="0" fontId="22" fillId="0" borderId="2" xfId="0" applyFont="1" applyBorder="1" applyAlignment="1">
      <alignment horizontal="fill"/>
    </xf>
    <xf numFmtId="0" fontId="23" fillId="24" borderId="2" xfId="0" applyFont="1" applyFill="1" applyBorder="1" applyAlignment="1">
      <alignment horizontal="left" wrapText="1"/>
    </xf>
    <xf numFmtId="0" fontId="42" fillId="0" borderId="2" xfId="0" applyFont="1" applyBorder="1" applyAlignment="1">
      <alignment horizontal="center" vertical="top" wrapText="1"/>
    </xf>
    <xf numFmtId="0" fontId="23" fillId="24" borderId="2" xfId="0" applyFont="1" applyFill="1" applyBorder="1" applyAlignment="1">
      <alignment horizontal="left"/>
    </xf>
    <xf numFmtId="0" fontId="59" fillId="0" borderId="2" xfId="0" applyFont="1" applyFill="1" applyBorder="1" applyAlignment="1">
      <alignment horizontal="fill" vertical="top"/>
    </xf>
    <xf numFmtId="0" fontId="57" fillId="0" borderId="2" xfId="13" applyFont="1" applyFill="1" applyBorder="1" applyAlignment="1">
      <alignment horizontal="fill" vertical="top"/>
    </xf>
    <xf numFmtId="0" fontId="41" fillId="0" borderId="2" xfId="0" applyFont="1" applyFill="1" applyBorder="1" applyAlignment="1">
      <alignment vertical="top" wrapText="1"/>
    </xf>
    <xf numFmtId="0" fontId="41" fillId="0" borderId="2" xfId="0" quotePrefix="1" applyFont="1" applyFill="1" applyBorder="1" applyAlignment="1">
      <alignment horizontal="fill" vertical="top"/>
    </xf>
    <xf numFmtId="0" fontId="42" fillId="0" borderId="2" xfId="0" applyFont="1" applyFill="1" applyBorder="1" applyAlignment="1">
      <alignment vertical="top"/>
    </xf>
    <xf numFmtId="0" fontId="33" fillId="0" borderId="2" xfId="0" applyFont="1" applyFill="1" applyBorder="1" applyAlignment="1">
      <alignment vertical="top"/>
    </xf>
    <xf numFmtId="0" fontId="85" fillId="0" borderId="2" xfId="0" applyFont="1" applyFill="1" applyBorder="1" applyAlignment="1">
      <alignment horizontal="fill" vertical="top"/>
    </xf>
    <xf numFmtId="0" fontId="118" fillId="0" borderId="2" xfId="0" applyFont="1" applyFill="1" applyBorder="1" applyAlignment="1">
      <alignment vertical="top"/>
    </xf>
    <xf numFmtId="0" fontId="57" fillId="0" borderId="2" xfId="13" applyFont="1" applyFill="1" applyBorder="1" applyAlignment="1">
      <alignment horizontal="fill"/>
    </xf>
    <xf numFmtId="0" fontId="27" fillId="0" borderId="2" xfId="13" applyFill="1" applyBorder="1" applyAlignment="1">
      <alignment horizontal="fill" vertical="top"/>
    </xf>
    <xf numFmtId="0" fontId="59" fillId="0" borderId="2" xfId="0" applyFont="1" applyFill="1" applyBorder="1" applyAlignment="1">
      <alignment horizontal="center" vertical="top"/>
    </xf>
    <xf numFmtId="0" fontId="41" fillId="0" borderId="2" xfId="0" quotePrefix="1" applyFont="1" applyFill="1" applyBorder="1" applyAlignment="1">
      <alignment vertical="top"/>
    </xf>
    <xf numFmtId="0" fontId="59" fillId="0" borderId="2" xfId="0" quotePrefix="1" applyFont="1" applyFill="1" applyBorder="1" applyAlignment="1">
      <alignment horizontal="fill" vertical="top"/>
    </xf>
    <xf numFmtId="0" fontId="27" fillId="0" borderId="2" xfId="13" applyFill="1" applyBorder="1" applyAlignment="1">
      <alignment horizontal="fill" vertical="top" wrapText="1"/>
    </xf>
    <xf numFmtId="0" fontId="41" fillId="0" borderId="2" xfId="0" applyFont="1" applyFill="1" applyBorder="1" applyAlignment="1">
      <alignment horizontal="center" vertical="top"/>
    </xf>
    <xf numFmtId="0" fontId="23" fillId="0" borderId="2" xfId="0" applyFont="1" applyFill="1" applyBorder="1" applyAlignment="1">
      <alignment horizontal="left" vertical="top"/>
    </xf>
    <xf numFmtId="0" fontId="23" fillId="0" borderId="2" xfId="0" applyFont="1" applyFill="1" applyBorder="1" applyAlignment="1">
      <alignment vertical="top"/>
    </xf>
    <xf numFmtId="0" fontId="57" fillId="0" borderId="2" xfId="13" applyFont="1" applyFill="1" applyBorder="1" applyAlignment="1">
      <alignment horizontal="fill" vertical="top" wrapText="1"/>
    </xf>
    <xf numFmtId="0" fontId="41" fillId="0" borderId="2" xfId="0" applyFont="1" applyFill="1" applyBorder="1" applyAlignment="1">
      <alignment horizontal="fill" vertical="top" wrapText="1"/>
    </xf>
    <xf numFmtId="0" fontId="117" fillId="0" borderId="2" xfId="0" applyFont="1" applyFill="1" applyBorder="1" applyAlignment="1">
      <alignment horizontal="fill" vertical="top"/>
    </xf>
    <xf numFmtId="0" fontId="33" fillId="0" borderId="2" xfId="0" applyFont="1" applyFill="1" applyBorder="1" applyAlignment="1">
      <alignment horizontal="fill" vertical="top"/>
    </xf>
    <xf numFmtId="0" fontId="23" fillId="0" borderId="2" xfId="0" applyFont="1" applyFill="1" applyBorder="1" applyAlignment="1">
      <alignment horizontal="fill" vertical="top" wrapText="1"/>
    </xf>
    <xf numFmtId="0" fontId="117" fillId="0" borderId="2" xfId="13" applyFont="1" applyFill="1" applyBorder="1" applyAlignment="1">
      <alignment horizontal="fill" vertical="top"/>
    </xf>
    <xf numFmtId="0" fontId="117" fillId="0" borderId="2" xfId="0" applyFont="1" applyFill="1" applyBorder="1" applyAlignment="1">
      <alignment horizontal="fill" vertical="top" wrapText="1"/>
    </xf>
    <xf numFmtId="0" fontId="23" fillId="0" borderId="2" xfId="0" applyFont="1" applyFill="1" applyBorder="1" applyAlignment="1">
      <alignment horizontal="fill" vertical="top"/>
    </xf>
    <xf numFmtId="0" fontId="117" fillId="0" borderId="2" xfId="13" applyFont="1" applyFill="1" applyBorder="1" applyAlignment="1">
      <alignment horizontal="fill" vertical="top" wrapText="1"/>
    </xf>
    <xf numFmtId="0" fontId="41" fillId="0" borderId="2" xfId="0" applyFont="1" applyBorder="1" applyAlignment="1">
      <alignment vertical="top"/>
    </xf>
    <xf numFmtId="0" fontId="41" fillId="0" borderId="2" xfId="0" applyFont="1" applyBorder="1" applyAlignment="1">
      <alignment horizontal="fill" vertical="top"/>
    </xf>
    <xf numFmtId="0" fontId="59" fillId="0" borderId="2" xfId="0" applyFont="1" applyBorder="1" applyAlignment="1">
      <alignment horizontal="fill" vertical="top"/>
    </xf>
    <xf numFmtId="0" fontId="41" fillId="53" borderId="2" xfId="0" applyFont="1" applyFill="1" applyBorder="1" applyAlignment="1">
      <alignment vertical="top"/>
    </xf>
    <xf numFmtId="0" fontId="0" fillId="41" borderId="9" xfId="0" applyFill="1" applyBorder="1" applyAlignment="1">
      <alignment horizontal="right"/>
    </xf>
    <xf numFmtId="0" fontId="0" fillId="2" borderId="15" xfId="0" applyFill="1" applyBorder="1" applyAlignment="1">
      <alignment horizontal="center" vertical="center"/>
    </xf>
    <xf numFmtId="0" fontId="27" fillId="41" borderId="9" xfId="13" applyFill="1" applyBorder="1"/>
    <xf numFmtId="0" fontId="0" fillId="41" borderId="9" xfId="0" applyFill="1" applyBorder="1"/>
    <xf numFmtId="0" fontId="0" fillId="41" borderId="10" xfId="0" applyFill="1" applyBorder="1"/>
    <xf numFmtId="0" fontId="40" fillId="0" borderId="0" xfId="0" applyFont="1" applyAlignment="1">
      <alignment vertical="top"/>
    </xf>
    <xf numFmtId="0" fontId="104" fillId="0" borderId="0" xfId="0" applyFont="1" applyAlignment="1">
      <alignment horizontal="center"/>
    </xf>
    <xf numFmtId="0" fontId="113" fillId="8" borderId="2" xfId="0" applyFont="1" applyFill="1" applyBorder="1" applyAlignment="1">
      <alignment horizontal="center" vertical="center"/>
    </xf>
    <xf numFmtId="0" fontId="23" fillId="0" borderId="0" xfId="0" applyFont="1" applyFill="1" applyAlignment="1">
      <alignment horizontal="left" vertical="top" wrapText="1"/>
    </xf>
    <xf numFmtId="0" fontId="21" fillId="0" borderId="0" xfId="0" applyFont="1" applyAlignment="1">
      <alignment horizontal="left" vertical="top" wrapText="1"/>
    </xf>
    <xf numFmtId="0" fontId="105" fillId="0" borderId="0" xfId="0" applyFont="1" applyAlignment="1">
      <alignment horizontal="left" vertical="center" wrapText="1"/>
    </xf>
    <xf numFmtId="0" fontId="21" fillId="0" borderId="0" xfId="0" applyFont="1" applyAlignment="1">
      <alignment horizontal="left" vertical="center" wrapText="1"/>
    </xf>
    <xf numFmtId="0" fontId="78" fillId="0" borderId="0" xfId="0" applyFont="1" applyAlignment="1">
      <alignment horizontal="left" vertical="top" wrapText="1"/>
    </xf>
    <xf numFmtId="0" fontId="78" fillId="0" borderId="0" xfId="0" applyFont="1" applyAlignment="1">
      <alignment vertical="center"/>
    </xf>
    <xf numFmtId="0" fontId="78" fillId="0" borderId="0" xfId="0" applyFont="1" applyAlignment="1">
      <alignment vertical="center" wrapText="1"/>
    </xf>
    <xf numFmtId="0" fontId="80" fillId="0" borderId="0" xfId="0" applyFont="1" applyAlignment="1">
      <alignment horizontal="left" vertical="center" wrapText="1"/>
    </xf>
    <xf numFmtId="0" fontId="78" fillId="0" borderId="0" xfId="0" applyFont="1" applyAlignment="1">
      <alignment horizontal="left" vertical="center" wrapText="1"/>
    </xf>
    <xf numFmtId="0" fontId="42" fillId="0" borderId="2" xfId="0" applyFont="1" applyFill="1" applyBorder="1" applyAlignment="1">
      <alignment vertical="center"/>
    </xf>
    <xf numFmtId="0" fontId="21" fillId="0" borderId="0" xfId="0" applyFont="1" applyFill="1" applyAlignment="1">
      <alignment horizontal="left" wrapText="1"/>
    </xf>
    <xf numFmtId="0" fontId="41" fillId="0" borderId="0" xfId="0" applyFont="1" applyAlignment="1">
      <alignment horizontal="left" vertical="center" wrapText="1"/>
    </xf>
    <xf numFmtId="0" fontId="21" fillId="0" borderId="0" xfId="0" applyFont="1" applyBorder="1" applyAlignment="1">
      <alignment horizontal="left" vertical="center" wrapText="1"/>
    </xf>
    <xf numFmtId="0" fontId="21" fillId="0" borderId="2" xfId="0" applyFont="1" applyBorder="1" applyAlignment="1">
      <alignment horizontal="center"/>
    </xf>
    <xf numFmtId="0" fontId="23" fillId="0" borderId="0" xfId="0" applyFont="1" applyFill="1" applyAlignment="1">
      <alignment horizontal="left" wrapText="1"/>
    </xf>
    <xf numFmtId="0" fontId="21" fillId="0" borderId="0" xfId="0" applyFont="1" applyFill="1" applyBorder="1" applyAlignment="1">
      <alignment horizontal="left" vertical="center" wrapText="1"/>
    </xf>
    <xf numFmtId="0" fontId="40" fillId="0" borderId="2" xfId="0" applyFont="1" applyBorder="1" applyAlignment="1">
      <alignment vertical="center"/>
    </xf>
    <xf numFmtId="0" fontId="23" fillId="0" borderId="0" xfId="0" applyFont="1" applyAlignment="1">
      <alignment horizontal="left" vertical="center" wrapText="1"/>
    </xf>
    <xf numFmtId="0" fontId="21" fillId="0" borderId="2" xfId="0" applyFont="1" applyFill="1" applyBorder="1" applyAlignment="1">
      <alignment vertical="center" wrapText="1"/>
    </xf>
    <xf numFmtId="0" fontId="23" fillId="0" borderId="0" xfId="0" applyFont="1" applyAlignment="1">
      <alignment horizontal="left" vertical="top" wrapText="1"/>
    </xf>
    <xf numFmtId="0" fontId="41" fillId="0" borderId="0" xfId="0" applyFont="1" applyFill="1" applyAlignment="1">
      <alignment horizontal="left" wrapText="1"/>
    </xf>
    <xf numFmtId="0" fontId="41" fillId="0" borderId="0" xfId="0" applyFont="1" applyAlignment="1">
      <alignment horizontal="left" wrapText="1"/>
    </xf>
    <xf numFmtId="0" fontId="41" fillId="0" borderId="0" xfId="0" applyFont="1" applyAlignment="1">
      <alignment horizontal="left" vertical="top" wrapText="1"/>
    </xf>
    <xf numFmtId="0" fontId="54" fillId="0" borderId="0" xfId="0" applyFont="1" applyBorder="1" applyAlignment="1">
      <alignment horizontal="left" vertical="top"/>
    </xf>
    <xf numFmtId="0" fontId="39" fillId="11" borderId="30" xfId="0" applyFont="1" applyFill="1" applyBorder="1" applyAlignment="1">
      <alignment horizontal="center" vertical="center"/>
    </xf>
    <xf numFmtId="0" fontId="39" fillId="11" borderId="27" xfId="0" applyFont="1" applyFill="1" applyBorder="1" applyAlignment="1">
      <alignment horizontal="center" vertical="center"/>
    </xf>
    <xf numFmtId="0" fontId="39" fillId="11" borderId="28" xfId="0" applyFont="1" applyFill="1" applyBorder="1" applyAlignment="1">
      <alignment horizontal="center" vertical="center"/>
    </xf>
    <xf numFmtId="0" fontId="39" fillId="20" borderId="24" xfId="0" applyFont="1" applyFill="1" applyBorder="1" applyAlignment="1">
      <alignment horizontal="center" vertical="center" textRotation="90" wrapText="1"/>
    </xf>
    <xf numFmtId="0" fontId="39" fillId="20" borderId="32" xfId="0" applyFont="1" applyFill="1" applyBorder="1" applyAlignment="1">
      <alignment horizontal="center" vertical="center" textRotation="90" wrapText="1"/>
    </xf>
    <xf numFmtId="0" fontId="39" fillId="21" borderId="26" xfId="0" applyFont="1" applyFill="1" applyBorder="1" applyAlignment="1">
      <alignment horizontal="center" vertical="center" textRotation="90" wrapText="1"/>
    </xf>
    <xf numFmtId="0" fontId="23" fillId="21" borderId="34" xfId="0" applyFont="1" applyFill="1" applyBorder="1" applyAlignment="1">
      <alignment horizontal="center" vertical="center" textRotation="90" wrapText="1"/>
    </xf>
    <xf numFmtId="0" fontId="39" fillId="8" borderId="23" xfId="0" applyFont="1" applyFill="1" applyBorder="1" applyAlignment="1">
      <alignment horizontal="center" vertical="center"/>
    </xf>
    <xf numFmtId="0" fontId="39" fillId="8" borderId="27" xfId="0" applyFont="1" applyFill="1" applyBorder="1" applyAlignment="1">
      <alignment horizontal="center" vertical="center"/>
    </xf>
    <xf numFmtId="0" fontId="39" fillId="8" borderId="28" xfId="0" applyFont="1" applyFill="1" applyBorder="1" applyAlignment="1">
      <alignment horizontal="center" vertical="center"/>
    </xf>
    <xf numFmtId="0" fontId="41" fillId="0" borderId="0" xfId="0" applyFont="1" applyFill="1" applyAlignment="1">
      <alignment horizontal="left" vertical="top" wrapText="1"/>
    </xf>
    <xf numFmtId="0" fontId="41" fillId="0" borderId="0" xfId="0" applyFont="1" applyAlignment="1">
      <alignment horizontal="left"/>
    </xf>
    <xf numFmtId="0" fontId="21" fillId="0" borderId="0" xfId="0" applyFont="1" applyBorder="1" applyAlignment="1">
      <alignment horizontal="left" vertical="top" wrapText="1"/>
    </xf>
    <xf numFmtId="0" fontId="55" fillId="0" borderId="0" xfId="0" applyFont="1" applyBorder="1" applyAlignment="1">
      <alignment wrapText="1"/>
    </xf>
    <xf numFmtId="0" fontId="21" fillId="0" borderId="0" xfId="0" applyFont="1" applyBorder="1" applyAlignment="1">
      <alignment vertical="top" wrapText="1"/>
    </xf>
    <xf numFmtId="0" fontId="21" fillId="0" borderId="0" xfId="0" applyFont="1" applyBorder="1" applyAlignment="1">
      <alignment wrapText="1"/>
    </xf>
    <xf numFmtId="0" fontId="23" fillId="0" borderId="0" xfId="4" applyFont="1" applyAlignment="1">
      <alignment horizontal="left" wrapText="1"/>
    </xf>
    <xf numFmtId="0" fontId="41" fillId="0" borderId="0" xfId="15" applyFont="1" applyAlignment="1">
      <alignment horizontal="left" wrapText="1"/>
    </xf>
    <xf numFmtId="0" fontId="21" fillId="0" borderId="0" xfId="0" applyFont="1" applyAlignment="1">
      <alignment horizontal="left" wrapText="1"/>
    </xf>
    <xf numFmtId="0" fontId="23" fillId="0" borderId="0" xfId="12" applyFont="1" applyAlignment="1">
      <alignment horizontal="left" vertical="center" wrapText="1"/>
    </xf>
    <xf numFmtId="1" fontId="23" fillId="0" borderId="11" xfId="12" applyNumberFormat="1" applyFont="1" applyFill="1" applyBorder="1" applyAlignment="1">
      <alignment horizontal="center" vertical="center" wrapText="1"/>
    </xf>
    <xf numFmtId="1" fontId="23" fillId="0" borderId="13" xfId="12" applyNumberFormat="1" applyFont="1" applyFill="1" applyBorder="1" applyAlignment="1">
      <alignment horizontal="center" vertical="center" wrapText="1"/>
    </xf>
    <xf numFmtId="0" fontId="23" fillId="0" borderId="0" xfId="0" applyFont="1" applyAlignment="1">
      <alignment horizontal="left" wrapText="1"/>
    </xf>
    <xf numFmtId="0" fontId="39" fillId="0" borderId="2" xfId="12" applyFont="1" applyFill="1" applyBorder="1" applyAlignment="1">
      <alignment horizontal="center" vertical="center"/>
    </xf>
    <xf numFmtId="0" fontId="21" fillId="0" borderId="1" xfId="0" applyFont="1" applyBorder="1" applyAlignment="1">
      <alignment horizontal="center" vertical="center"/>
    </xf>
    <xf numFmtId="0" fontId="21" fillId="0" borderId="15" xfId="0" applyFont="1" applyBorder="1" applyAlignment="1">
      <alignment horizontal="center" vertical="center"/>
    </xf>
    <xf numFmtId="0" fontId="40" fillId="0" borderId="2" xfId="0" applyFont="1" applyBorder="1" applyAlignment="1">
      <alignment horizontal="center"/>
    </xf>
    <xf numFmtId="0" fontId="21" fillId="0" borderId="2" xfId="0" applyFont="1" applyBorder="1" applyAlignment="1">
      <alignment horizontal="center" vertical="center"/>
    </xf>
    <xf numFmtId="0" fontId="39" fillId="0" borderId="11" xfId="0" applyFont="1" applyFill="1" applyBorder="1" applyAlignment="1">
      <alignment horizontal="center" vertical="center"/>
    </xf>
    <xf numFmtId="0" fontId="39" fillId="0" borderId="12" xfId="0" applyFont="1" applyFill="1" applyBorder="1" applyAlignment="1">
      <alignment horizontal="center" vertical="center"/>
    </xf>
    <xf numFmtId="0" fontId="39" fillId="0" borderId="13" xfId="0" applyFont="1" applyFill="1" applyBorder="1" applyAlignment="1">
      <alignment horizontal="center" vertical="center"/>
    </xf>
    <xf numFmtId="0" fontId="39" fillId="0" borderId="2" xfId="0" applyFont="1" applyFill="1" applyBorder="1" applyAlignment="1">
      <alignment horizontal="center" vertical="center"/>
    </xf>
    <xf numFmtId="0" fontId="21" fillId="0" borderId="0" xfId="5" applyFont="1" applyAlignment="1">
      <alignment horizontal="left" wrapText="1"/>
    </xf>
    <xf numFmtId="0" fontId="21" fillId="0" borderId="11" xfId="0" applyFont="1" applyBorder="1" applyAlignment="1">
      <alignment horizontal="center"/>
    </xf>
    <xf numFmtId="0" fontId="21" fillId="0" borderId="12" xfId="0" applyFont="1" applyBorder="1" applyAlignment="1">
      <alignment horizontal="center"/>
    </xf>
    <xf numFmtId="0" fontId="21" fillId="0" borderId="13" xfId="0" applyFont="1" applyBorder="1" applyAlignment="1">
      <alignment horizontal="center"/>
    </xf>
    <xf numFmtId="0" fontId="41" fillId="0" borderId="2" xfId="0" applyFont="1" applyFill="1" applyBorder="1" applyAlignment="1">
      <alignment horizontal="center" vertical="center"/>
    </xf>
    <xf numFmtId="0" fontId="41" fillId="0" borderId="2" xfId="0" applyFont="1" applyFill="1" applyBorder="1" applyAlignment="1">
      <alignment horizontal="center" vertical="center" wrapText="1"/>
    </xf>
    <xf numFmtId="0" fontId="41" fillId="0" borderId="2" xfId="0" applyFont="1" applyBorder="1" applyAlignment="1">
      <alignment horizontal="center" vertical="center"/>
    </xf>
    <xf numFmtId="0" fontId="42" fillId="0" borderId="2" xfId="0" applyFont="1" applyFill="1" applyBorder="1" applyAlignment="1">
      <alignment horizontal="center" vertical="center" wrapText="1"/>
    </xf>
    <xf numFmtId="0" fontId="42" fillId="0" borderId="2" xfId="0" applyFont="1" applyFill="1" applyBorder="1" applyAlignment="1">
      <alignment horizontal="center" vertical="center"/>
    </xf>
    <xf numFmtId="0" fontId="42" fillId="0" borderId="11" xfId="0" applyFont="1" applyFill="1" applyBorder="1" applyAlignment="1">
      <alignment horizontal="left" vertical="center"/>
    </xf>
    <xf numFmtId="0" fontId="42" fillId="0" borderId="12" xfId="0" applyFont="1" applyFill="1" applyBorder="1" applyAlignment="1">
      <alignment horizontal="left" vertical="center"/>
    </xf>
    <xf numFmtId="0" fontId="42" fillId="0" borderId="13" xfId="0" applyFont="1" applyFill="1" applyBorder="1" applyAlignment="1">
      <alignment horizontal="left" vertical="center"/>
    </xf>
    <xf numFmtId="0" fontId="21" fillId="0" borderId="2" xfId="0" applyFont="1" applyFill="1" applyBorder="1" applyAlignment="1">
      <alignment horizontal="center" vertical="center"/>
    </xf>
    <xf numFmtId="0" fontId="21" fillId="0" borderId="0" xfId="4" applyFont="1" applyAlignment="1">
      <alignment horizontal="center"/>
    </xf>
    <xf numFmtId="0" fontId="21" fillId="0" borderId="0" xfId="0" applyFont="1" applyAlignment="1">
      <alignment horizontal="center"/>
    </xf>
    <xf numFmtId="0" fontId="21" fillId="0" borderId="0" xfId="4" applyFont="1" applyAlignment="1">
      <alignment horizontal="left" wrapText="1"/>
    </xf>
    <xf numFmtId="0" fontId="42" fillId="0" borderId="4" xfId="0" applyFont="1" applyBorder="1" applyAlignment="1">
      <alignment horizontal="left"/>
    </xf>
    <xf numFmtId="0" fontId="42" fillId="0" borderId="3" xfId="0" applyFont="1" applyBorder="1" applyAlignment="1">
      <alignment horizontal="left"/>
    </xf>
    <xf numFmtId="0" fontId="42" fillId="0" borderId="5" xfId="0" applyFont="1" applyBorder="1" applyAlignment="1">
      <alignment horizontal="left"/>
    </xf>
    <xf numFmtId="0" fontId="42" fillId="25" borderId="40" xfId="0" applyFont="1" applyFill="1" applyBorder="1" applyAlignment="1">
      <alignment horizontal="center"/>
    </xf>
    <xf numFmtId="0" fontId="42" fillId="25" borderId="41" xfId="0" applyFont="1" applyFill="1" applyBorder="1" applyAlignment="1">
      <alignment horizontal="center"/>
    </xf>
    <xf numFmtId="0" fontId="42" fillId="26" borderId="41" xfId="0" applyFont="1" applyFill="1" applyBorder="1" applyAlignment="1">
      <alignment horizontal="center"/>
    </xf>
    <xf numFmtId="0" fontId="42" fillId="27" borderId="41" xfId="0" applyFont="1" applyFill="1" applyBorder="1" applyAlignment="1">
      <alignment horizontal="center"/>
    </xf>
    <xf numFmtId="0" fontId="42" fillId="2" borderId="2" xfId="0" applyFont="1" applyFill="1" applyBorder="1" applyAlignment="1">
      <alignment horizontal="left" vertical="top" wrapText="1"/>
    </xf>
    <xf numFmtId="0" fontId="42" fillId="0" borderId="69" xfId="0" applyFont="1" applyBorder="1" applyAlignment="1">
      <alignment horizontal="center"/>
    </xf>
    <xf numFmtId="0" fontId="42" fillId="0" borderId="70" xfId="0" applyFont="1" applyBorder="1" applyAlignment="1">
      <alignment horizontal="center"/>
    </xf>
    <xf numFmtId="0" fontId="42" fillId="0" borderId="4" xfId="0" applyFont="1" applyBorder="1" applyAlignment="1">
      <alignment horizontal="center"/>
    </xf>
    <xf numFmtId="0" fontId="42" fillId="0" borderId="3" xfId="0" applyFont="1" applyBorder="1" applyAlignment="1">
      <alignment horizontal="center"/>
    </xf>
    <xf numFmtId="0" fontId="42" fillId="0" borderId="5" xfId="0" applyFont="1" applyBorder="1" applyAlignment="1">
      <alignment horizontal="center"/>
    </xf>
    <xf numFmtId="0" fontId="42" fillId="52" borderId="2" xfId="0" applyFont="1" applyFill="1" applyBorder="1" applyAlignment="1">
      <alignment horizontal="left" vertical="top" wrapText="1"/>
    </xf>
    <xf numFmtId="0" fontId="21" fillId="0" borderId="0" xfId="0" applyFont="1" applyFill="1" applyBorder="1" applyAlignment="1">
      <alignment horizontal="left" vertical="top" wrapText="1"/>
    </xf>
    <xf numFmtId="0" fontId="40" fillId="12" borderId="11" xfId="0" applyFont="1" applyFill="1" applyBorder="1" applyAlignment="1">
      <alignment horizontal="center"/>
    </xf>
    <xf numFmtId="0" fontId="40" fillId="12" borderId="12" xfId="0" applyFont="1" applyFill="1" applyBorder="1" applyAlignment="1">
      <alignment horizontal="center"/>
    </xf>
    <xf numFmtId="0" fontId="40" fillId="12" borderId="13" xfId="0" applyFont="1" applyFill="1" applyBorder="1" applyAlignment="1">
      <alignment horizontal="center"/>
    </xf>
    <xf numFmtId="0" fontId="40" fillId="7" borderId="11" xfId="0" applyFont="1" applyFill="1" applyBorder="1" applyAlignment="1">
      <alignment horizontal="center"/>
    </xf>
    <xf numFmtId="0" fontId="40" fillId="7" borderId="12" xfId="0" applyFont="1" applyFill="1" applyBorder="1" applyAlignment="1">
      <alignment horizontal="center"/>
    </xf>
    <xf numFmtId="0" fontId="40" fillId="9" borderId="11" xfId="0" applyFont="1" applyFill="1" applyBorder="1" applyAlignment="1">
      <alignment horizontal="center"/>
    </xf>
    <xf numFmtId="0" fontId="40" fillId="9" borderId="12" xfId="0" applyFont="1" applyFill="1" applyBorder="1" applyAlignment="1">
      <alignment horizontal="center"/>
    </xf>
    <xf numFmtId="0" fontId="40" fillId="2" borderId="11" xfId="0" applyFont="1" applyFill="1" applyBorder="1"/>
    <xf numFmtId="0" fontId="21" fillId="2" borderId="12" xfId="0" applyFont="1" applyFill="1" applyBorder="1"/>
    <xf numFmtId="0" fontId="21" fillId="2" borderId="13" xfId="0" applyFont="1" applyFill="1" applyBorder="1"/>
    <xf numFmtId="0" fontId="40" fillId="2" borderId="2" xfId="0" applyFont="1" applyFill="1" applyBorder="1" applyAlignment="1">
      <alignment horizontal="left"/>
    </xf>
    <xf numFmtId="0" fontId="40" fillId="0" borderId="11" xfId="0" applyFont="1" applyBorder="1" applyAlignment="1">
      <alignment horizontal="center"/>
    </xf>
    <xf numFmtId="0" fontId="40" fillId="0" borderId="12" xfId="0" applyFont="1" applyBorder="1" applyAlignment="1">
      <alignment horizontal="center"/>
    </xf>
    <xf numFmtId="0" fontId="40" fillId="0" borderId="13" xfId="0" applyFont="1" applyBorder="1" applyAlignment="1">
      <alignment horizontal="center"/>
    </xf>
    <xf numFmtId="0" fontId="40" fillId="2" borderId="2" xfId="0" applyFont="1" applyFill="1" applyBorder="1" applyAlignment="1">
      <alignment horizontal="left" vertical="top"/>
    </xf>
    <xf numFmtId="0" fontId="21" fillId="0" borderId="0" xfId="9" applyFont="1" applyAlignment="1">
      <alignment horizontal="left" wrapText="1"/>
    </xf>
    <xf numFmtId="0" fontId="40" fillId="42" borderId="2" xfId="0" applyFont="1" applyFill="1" applyBorder="1" applyAlignment="1">
      <alignment horizontal="left" vertical="top" wrapText="1"/>
    </xf>
    <xf numFmtId="0" fontId="40" fillId="34" borderId="2" xfId="0" applyFont="1" applyFill="1" applyBorder="1" applyAlignment="1">
      <alignment horizontal="left" vertical="top" wrapText="1"/>
    </xf>
    <xf numFmtId="0" fontId="16" fillId="0" borderId="0" xfId="0" applyFont="1" applyAlignment="1">
      <alignment horizontal="left" wrapText="1"/>
    </xf>
  </cellXfs>
  <cellStyles count="56">
    <cellStyle name="Accent2" xfId="52" builtinId="33"/>
    <cellStyle name="C01_Main head" xfId="16" xr:uid="{09A184A3-BEFC-4F97-A9EC-FEC3FE4C8099}"/>
    <cellStyle name="C02_Column heads" xfId="17" xr:uid="{0748CF49-6939-47FD-A533-EDBE65BC0F49}"/>
    <cellStyle name="C03_Sub head bold" xfId="18" xr:uid="{53909F24-C2AE-41BB-9C73-37DA9C6E3C13}"/>
    <cellStyle name="C03a_Sub head" xfId="19" xr:uid="{1E879FF4-3F27-4B50-996E-DAE69A77CF52}"/>
    <cellStyle name="C04_Total text white bold" xfId="20" xr:uid="{EC94180D-ABB2-4DAB-A247-05CC18E9796B}"/>
    <cellStyle name="C04a_Total text black with rule" xfId="21" xr:uid="{5B161398-DF83-415B-AE74-00E2E854591B}"/>
    <cellStyle name="C05_Main text" xfId="22" xr:uid="{B2AA5246-22D2-4089-8B4E-B5D0EDFB4F89}"/>
    <cellStyle name="C06_Figs" xfId="23" xr:uid="{E01E7939-9EBF-43FE-90BA-4A460A42B16B}"/>
    <cellStyle name="C07_Figs 1 dec percent" xfId="24" xr:uid="{73B67AE1-E328-4867-B13F-AC9B6DBCD77F}"/>
    <cellStyle name="C08_Figs 1 decimal" xfId="25" xr:uid="{34426AE1-98A0-45A0-BDDA-F45EF81B6A53}"/>
    <cellStyle name="C09_Notes" xfId="26" xr:uid="{3F743D38-8913-4A8B-BED3-E7A7AB123A79}"/>
    <cellStyle name="Calculation" xfId="51" builtinId="22"/>
    <cellStyle name="Comma" xfId="1" builtinId="3"/>
    <cellStyle name="Comma 2" xfId="6" xr:uid="{28785628-4084-4148-832B-EA2D6210DB85}"/>
    <cellStyle name="Comma 2 2" xfId="27" xr:uid="{8AA8CD16-A67F-4B8E-B5C4-9382EE534D25}"/>
    <cellStyle name="Comma 3" xfId="14" xr:uid="{D94823ED-8341-4A6D-9F4D-9505B64B0BFB}"/>
    <cellStyle name="Comma 3 2" xfId="37" xr:uid="{21C15FBC-E579-4A62-AD87-8DD9D2A0D90F}"/>
    <cellStyle name="Comma 5" xfId="28" xr:uid="{54A4EE7D-4F42-4904-BA14-FD28D3B08871}"/>
    <cellStyle name="Hyperlink" xfId="13" builtinId="8"/>
    <cellStyle name="Hyperlink 2" xfId="10" xr:uid="{0E590FCB-A1DA-4289-8CD0-3751EDA26FE6}"/>
    <cellStyle name="Hyperlink 2 2" xfId="29" xr:uid="{ED40B4E1-BF6F-4551-917F-856E8D86C63A}"/>
    <cellStyle name="InputData" xfId="55" xr:uid="{868E10CA-780A-457D-A01D-7A30B8A9BDC2}"/>
    <cellStyle name="InputList" xfId="54" xr:uid="{FAE501D8-F0CC-4091-8D2A-9CEE0BDB5B8D}"/>
    <cellStyle name="Normal" xfId="0" builtinId="0"/>
    <cellStyle name="Normal 10" xfId="15" xr:uid="{A6C7776C-E553-4887-B0A1-98E7B5EE0B7C}"/>
    <cellStyle name="Normal 2" xfId="4" xr:uid="{DD196D23-0099-4651-9101-A47538121564}"/>
    <cellStyle name="Normal 2 2" xfId="5" xr:uid="{08D9201A-2A1B-4495-8DFF-5ED214CD56CF}"/>
    <cellStyle name="Normal 2 2 2" xfId="36" xr:uid="{8C1E64D6-AA55-4C6E-8B2F-77BFACAA80F6}"/>
    <cellStyle name="Normal 2 3" xfId="30" xr:uid="{FCAA154C-CB51-427A-A284-1390F60399D5}"/>
    <cellStyle name="Normal 3" xfId="12" xr:uid="{494CC77F-AE12-4B86-9160-697651BBD997}"/>
    <cellStyle name="Normal 3 2" xfId="9" xr:uid="{54C5766A-624C-4E47-A3C6-B3DCD3CD455E}"/>
    <cellStyle name="Normal 3 2 2" xfId="38" xr:uid="{2EA8FBC6-EF6A-4EAE-B57B-4875E7ACED9F}"/>
    <cellStyle name="Normal 3 3" xfId="31" xr:uid="{91ACFB85-55B2-48ED-A57D-6DA1BEF8842C}"/>
    <cellStyle name="Normal 33" xfId="40" xr:uid="{298FF6DF-7D06-4837-84D2-5116142278F2}"/>
    <cellStyle name="Normal 4" xfId="7" xr:uid="{36CFE129-21E1-4503-93EA-9A867B0BBA31}"/>
    <cellStyle name="Normal 4 2" xfId="47" xr:uid="{01CB6AAE-6823-4FB2-A1DB-9BA79D6B1B19}"/>
    <cellStyle name="Normal 4 3" xfId="32" xr:uid="{5D14C0AB-9369-4FBB-99E9-0104E51C1677}"/>
    <cellStyle name="Normal 5" xfId="33" xr:uid="{6A8B9ABB-0400-4663-8A3D-AA7DE307C2FA}"/>
    <cellStyle name="Normal 5 2" xfId="48" xr:uid="{B9C27684-1F0D-4DE9-8419-E993E28C2872}"/>
    <cellStyle name="Normal 6" xfId="39" xr:uid="{13B604CD-5C82-4DE5-AB78-2A041A51042C}"/>
    <cellStyle name="Normal 6 2" xfId="49" xr:uid="{0D611D14-2A38-4477-909B-4E70DDD1FF88}"/>
    <cellStyle name="Normal 7" xfId="46" xr:uid="{EF99BDD5-67A0-4EF1-8A3B-09BED0203756}"/>
    <cellStyle name="Normal 7 2" xfId="50" xr:uid="{322EBC49-B485-45A9-9AD8-9EE1FF27BF2B}"/>
    <cellStyle name="Normal 8" xfId="41" xr:uid="{17FBE7FB-C15B-4641-8F1A-1F838CB828B8}"/>
    <cellStyle name="Normal 9" xfId="11" xr:uid="{ABD47E66-F774-4ADE-96A8-0E64E59CCD7B}"/>
    <cellStyle name="Normal 9 10" xfId="42" xr:uid="{2FB17C02-7C1D-4F5B-A2A8-2A4095B63F83}"/>
    <cellStyle name="Percent" xfId="2" builtinId="5"/>
    <cellStyle name="Percent 2" xfId="3" xr:uid="{3DE0CAC6-A4B0-4C2A-B271-749896E6DE53}"/>
    <cellStyle name="Percent 2 10" xfId="43" xr:uid="{7AA26E6B-83F5-4870-A337-465AB87AFF53}"/>
    <cellStyle name="Percent 2 2" xfId="34" xr:uid="{2A8923B8-55BD-4240-BDAE-1EE017D8C919}"/>
    <cellStyle name="Percent 3" xfId="8" xr:uid="{9F44F4A2-02EA-4E44-82DC-0A255D73DB81}"/>
    <cellStyle name="Percent 3 2" xfId="44" xr:uid="{D579D554-5883-4BB1-81ED-07124058A2BB}"/>
    <cellStyle name="Percent 4" xfId="35" xr:uid="{F2D20A05-6691-440F-8CF8-EB08BA28C9E3}"/>
    <cellStyle name="Percent 8" xfId="45" xr:uid="{58409954-F3CF-486F-935D-3F3390FA3AB7}"/>
    <cellStyle name="TableHeader" xfId="53" xr:uid="{6C9C59BB-0368-48D9-BE98-B61EBE0F63F1}"/>
  </cellStyles>
  <dxfs count="19">
    <dxf>
      <font>
        <color rgb="FF9C0006"/>
      </font>
      <fill>
        <patternFill>
          <bgColor rgb="FFFFC7CE"/>
        </patternFill>
      </fill>
    </dxf>
    <dxf>
      <fill>
        <patternFill patternType="solid">
          <fgColor rgb="FFB7E1CD"/>
          <bgColor rgb="FFB7E1CD"/>
        </patternFill>
      </fill>
    </dxf>
    <dxf>
      <fill>
        <patternFill patternType="solid">
          <fgColor rgb="FFB7E1CD"/>
          <bgColor rgb="FFB7E1CD"/>
        </patternFill>
      </fill>
    </dxf>
    <dxf>
      <font>
        <strike val="0"/>
        <outline val="0"/>
        <shadow val="0"/>
        <vertAlign val="baseline"/>
        <sz val="10"/>
        <color auto="1"/>
        <name val="Arial"/>
        <family val="2"/>
        <scheme val="none"/>
      </font>
      <fill>
        <patternFill patternType="none">
          <fgColor indexed="64"/>
          <bgColor auto="1"/>
        </patternFill>
      </fill>
    </dxf>
    <dxf>
      <font>
        <strike val="0"/>
        <outline val="0"/>
        <shadow val="0"/>
        <vertAlign val="baseline"/>
        <sz val="10"/>
        <color auto="1"/>
        <name val="Arial"/>
        <family val="2"/>
        <scheme val="none"/>
      </font>
      <numFmt numFmtId="0" formatCode="General"/>
      <fill>
        <patternFill patternType="none">
          <fgColor indexed="64"/>
          <bgColor auto="1"/>
        </patternFill>
      </fill>
    </dxf>
    <dxf>
      <font>
        <strike val="0"/>
        <outline val="0"/>
        <shadow val="0"/>
        <vertAlign val="baseline"/>
        <sz val="10"/>
        <color auto="1"/>
        <name val="Arial"/>
        <family val="2"/>
        <scheme val="none"/>
      </font>
      <numFmt numFmtId="0" formatCode="General"/>
      <fill>
        <patternFill patternType="none">
          <fgColor indexed="64"/>
          <bgColor auto="1"/>
        </patternFill>
      </fill>
      <border diagonalUp="0" diagonalDown="0" outline="0">
        <left style="medium">
          <color indexed="64"/>
        </left>
      </border>
    </dxf>
    <dxf>
      <font>
        <strike val="0"/>
        <outline val="0"/>
        <shadow val="0"/>
        <vertAlign val="baseline"/>
        <sz val="10"/>
        <color auto="1"/>
        <name val="Arial"/>
        <family val="2"/>
        <scheme val="none"/>
      </font>
      <numFmt numFmtId="0" formatCode="General"/>
      <fill>
        <patternFill patternType="none">
          <fgColor indexed="64"/>
          <bgColor auto="1"/>
        </patternFill>
      </fill>
      <alignment horizontal="general" vertical="bottom" textRotation="0" wrapText="1" indent="0" justifyLastLine="0" shrinkToFit="0" readingOrder="0"/>
    </dxf>
    <dxf>
      <font>
        <strike val="0"/>
        <outline val="0"/>
        <shadow val="0"/>
        <vertAlign val="baseline"/>
        <sz val="10"/>
        <color auto="1"/>
        <name val="Arial"/>
        <family val="2"/>
        <scheme val="none"/>
      </font>
      <numFmt numFmtId="0" formatCode="General"/>
      <fill>
        <patternFill patternType="none">
          <fgColor indexed="64"/>
          <bgColor auto="1"/>
        </patternFill>
      </fill>
      <alignment horizontal="general" vertical="bottom" textRotation="0" wrapText="1" indent="0" justifyLastLine="0" shrinkToFit="0" readingOrder="0"/>
    </dxf>
    <dxf>
      <font>
        <strike val="0"/>
        <outline val="0"/>
        <shadow val="0"/>
        <vertAlign val="baseline"/>
        <sz val="10"/>
        <color auto="1"/>
        <name val="Arial"/>
        <family val="2"/>
        <scheme val="none"/>
      </font>
      <numFmt numFmtId="0" formatCode="General"/>
      <fill>
        <patternFill patternType="none">
          <fgColor indexed="64"/>
          <bgColor auto="1"/>
        </patternFill>
      </fill>
    </dxf>
    <dxf>
      <font>
        <strike val="0"/>
        <outline val="0"/>
        <shadow val="0"/>
        <vertAlign val="baseline"/>
        <sz val="10"/>
        <color auto="1"/>
        <name val="Arial"/>
        <family val="2"/>
        <scheme val="none"/>
      </font>
      <fill>
        <patternFill patternType="none">
          <fgColor indexed="64"/>
          <bgColor auto="1"/>
        </patternFill>
      </fill>
      <border diagonalUp="0" diagonalDown="0" outline="0">
        <left style="medium">
          <color indexed="64"/>
        </left>
      </border>
    </dxf>
    <dxf>
      <font>
        <strike val="0"/>
        <outline val="0"/>
        <shadow val="0"/>
        <vertAlign val="baseline"/>
        <sz val="10"/>
        <color auto="1"/>
        <name val="Arial"/>
        <family val="2"/>
        <scheme val="none"/>
      </font>
      <fill>
        <patternFill patternType="none">
          <fgColor indexed="64"/>
          <bgColor auto="1"/>
        </patternFill>
      </fill>
    </dxf>
    <dxf>
      <font>
        <strike val="0"/>
        <outline val="0"/>
        <shadow val="0"/>
        <vertAlign val="baseline"/>
        <sz val="10"/>
        <color auto="1"/>
        <name val="Arial"/>
        <family val="2"/>
        <scheme val="none"/>
      </font>
      <fill>
        <patternFill patternType="none">
          <fgColor indexed="64"/>
          <bgColor auto="1"/>
        </patternFill>
      </fill>
    </dxf>
    <dxf>
      <font>
        <strike val="0"/>
        <outline val="0"/>
        <shadow val="0"/>
        <vertAlign val="baseline"/>
        <sz val="10"/>
        <color auto="1"/>
        <name val="Arial"/>
        <family val="2"/>
        <scheme val="none"/>
      </font>
      <fill>
        <patternFill patternType="none">
          <fgColor indexed="64"/>
          <bgColor auto="1"/>
        </patternFill>
      </fill>
      <border diagonalUp="0" diagonalDown="0" outline="0">
        <left style="medium">
          <color indexed="64"/>
        </left>
      </border>
    </dxf>
    <dxf>
      <font>
        <strike val="0"/>
        <outline val="0"/>
        <shadow val="0"/>
        <u val="none"/>
        <vertAlign val="baseline"/>
        <sz val="10"/>
        <color auto="1"/>
        <name val="Arial"/>
        <family val="2"/>
        <scheme val="none"/>
      </font>
      <fill>
        <patternFill patternType="none">
          <fgColor indexed="64"/>
          <bgColor auto="1"/>
        </patternFill>
      </fill>
    </dxf>
    <dxf>
      <font>
        <strike val="0"/>
        <outline val="0"/>
        <shadow val="0"/>
        <vertAlign val="baseline"/>
        <sz val="10"/>
        <color auto="1"/>
        <name val="Arial"/>
        <family val="2"/>
        <scheme val="none"/>
      </font>
      <fill>
        <patternFill patternType="none">
          <fgColor indexed="64"/>
          <bgColor auto="1"/>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CC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worksheet" Target="worksheets/sheet117.xml"/><Relationship Id="rId21" Type="http://schemas.openxmlformats.org/officeDocument/2006/relationships/worksheet" Target="worksheets/sheet21.xml"/><Relationship Id="rId42" Type="http://schemas.openxmlformats.org/officeDocument/2006/relationships/worksheet" Target="worksheets/sheet42.xml"/><Relationship Id="rId63" Type="http://schemas.openxmlformats.org/officeDocument/2006/relationships/worksheet" Target="worksheets/sheet63.xml"/><Relationship Id="rId84" Type="http://schemas.openxmlformats.org/officeDocument/2006/relationships/worksheet" Target="worksheets/sheet84.xml"/><Relationship Id="rId138" Type="http://schemas.openxmlformats.org/officeDocument/2006/relationships/worksheet" Target="worksheets/sheet138.xml"/><Relationship Id="rId159" Type="http://schemas.openxmlformats.org/officeDocument/2006/relationships/worksheet" Target="worksheets/sheet159.xml"/><Relationship Id="rId107" Type="http://schemas.openxmlformats.org/officeDocument/2006/relationships/worksheet" Target="worksheets/sheet107.xml"/><Relationship Id="rId11" Type="http://schemas.openxmlformats.org/officeDocument/2006/relationships/worksheet" Target="worksheets/sheet11.xml"/><Relationship Id="rId32" Type="http://schemas.openxmlformats.org/officeDocument/2006/relationships/worksheet" Target="worksheets/sheet32.xml"/><Relationship Id="rId53" Type="http://schemas.openxmlformats.org/officeDocument/2006/relationships/worksheet" Target="worksheets/sheet53.xml"/><Relationship Id="rId74" Type="http://schemas.openxmlformats.org/officeDocument/2006/relationships/worksheet" Target="worksheets/sheet74.xml"/><Relationship Id="rId128" Type="http://schemas.openxmlformats.org/officeDocument/2006/relationships/worksheet" Target="worksheets/sheet128.xml"/><Relationship Id="rId149" Type="http://schemas.openxmlformats.org/officeDocument/2006/relationships/worksheet" Target="worksheets/sheet149.xml"/><Relationship Id="rId5" Type="http://schemas.openxmlformats.org/officeDocument/2006/relationships/worksheet" Target="worksheets/sheet5.xml"/><Relationship Id="rId95" Type="http://schemas.openxmlformats.org/officeDocument/2006/relationships/worksheet" Target="worksheets/sheet95.xml"/><Relationship Id="rId160" Type="http://schemas.openxmlformats.org/officeDocument/2006/relationships/worksheet" Target="worksheets/sheet160.xml"/><Relationship Id="rId22" Type="http://schemas.openxmlformats.org/officeDocument/2006/relationships/worksheet" Target="worksheets/sheet22.xml"/><Relationship Id="rId43" Type="http://schemas.openxmlformats.org/officeDocument/2006/relationships/worksheet" Target="worksheets/sheet43.xml"/><Relationship Id="rId64" Type="http://schemas.openxmlformats.org/officeDocument/2006/relationships/worksheet" Target="worksheets/sheet64.xml"/><Relationship Id="rId118" Type="http://schemas.openxmlformats.org/officeDocument/2006/relationships/worksheet" Target="worksheets/sheet118.xml"/><Relationship Id="rId139" Type="http://schemas.openxmlformats.org/officeDocument/2006/relationships/worksheet" Target="worksheets/sheet139.xml"/><Relationship Id="rId85" Type="http://schemas.openxmlformats.org/officeDocument/2006/relationships/worksheet" Target="worksheets/sheet85.xml"/><Relationship Id="rId150" Type="http://schemas.openxmlformats.org/officeDocument/2006/relationships/worksheet" Target="worksheets/sheet150.xml"/><Relationship Id="rId12" Type="http://schemas.openxmlformats.org/officeDocument/2006/relationships/worksheet" Target="worksheets/sheet12.xml"/><Relationship Id="rId33" Type="http://schemas.openxmlformats.org/officeDocument/2006/relationships/worksheet" Target="worksheets/sheet33.xml"/><Relationship Id="rId108" Type="http://schemas.openxmlformats.org/officeDocument/2006/relationships/worksheet" Target="worksheets/sheet108.xml"/><Relationship Id="rId129" Type="http://schemas.openxmlformats.org/officeDocument/2006/relationships/worksheet" Target="worksheets/sheet129.xml"/><Relationship Id="rId54" Type="http://schemas.openxmlformats.org/officeDocument/2006/relationships/worksheet" Target="worksheets/sheet54.xml"/><Relationship Id="rId70" Type="http://schemas.openxmlformats.org/officeDocument/2006/relationships/worksheet" Target="worksheets/sheet70.xml"/><Relationship Id="rId75" Type="http://schemas.openxmlformats.org/officeDocument/2006/relationships/worksheet" Target="worksheets/sheet75.xml"/><Relationship Id="rId91" Type="http://schemas.openxmlformats.org/officeDocument/2006/relationships/worksheet" Target="worksheets/sheet91.xml"/><Relationship Id="rId96" Type="http://schemas.openxmlformats.org/officeDocument/2006/relationships/worksheet" Target="worksheets/sheet96.xml"/><Relationship Id="rId140" Type="http://schemas.openxmlformats.org/officeDocument/2006/relationships/worksheet" Target="worksheets/sheet140.xml"/><Relationship Id="rId145" Type="http://schemas.openxmlformats.org/officeDocument/2006/relationships/worksheet" Target="worksheets/sheet145.xml"/><Relationship Id="rId161" Type="http://schemas.openxmlformats.org/officeDocument/2006/relationships/worksheet" Target="worksheets/sheet161.xml"/><Relationship Id="rId16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23" Type="http://schemas.openxmlformats.org/officeDocument/2006/relationships/worksheet" Target="worksheets/sheet23.xml"/><Relationship Id="rId28" Type="http://schemas.openxmlformats.org/officeDocument/2006/relationships/worksheet" Target="worksheets/sheet28.xml"/><Relationship Id="rId49" Type="http://schemas.openxmlformats.org/officeDocument/2006/relationships/worksheet" Target="worksheets/sheet49.xml"/><Relationship Id="rId114" Type="http://schemas.openxmlformats.org/officeDocument/2006/relationships/worksheet" Target="worksheets/sheet114.xml"/><Relationship Id="rId119" Type="http://schemas.openxmlformats.org/officeDocument/2006/relationships/worksheet" Target="worksheets/sheet119.xml"/><Relationship Id="rId44" Type="http://schemas.openxmlformats.org/officeDocument/2006/relationships/worksheet" Target="worksheets/sheet44.xml"/><Relationship Id="rId60" Type="http://schemas.openxmlformats.org/officeDocument/2006/relationships/worksheet" Target="worksheets/sheet60.xml"/><Relationship Id="rId65" Type="http://schemas.openxmlformats.org/officeDocument/2006/relationships/worksheet" Target="worksheets/sheet65.xml"/><Relationship Id="rId81" Type="http://schemas.openxmlformats.org/officeDocument/2006/relationships/worksheet" Target="worksheets/sheet81.xml"/><Relationship Id="rId86" Type="http://schemas.openxmlformats.org/officeDocument/2006/relationships/worksheet" Target="worksheets/sheet86.xml"/><Relationship Id="rId130" Type="http://schemas.openxmlformats.org/officeDocument/2006/relationships/worksheet" Target="worksheets/sheet130.xml"/><Relationship Id="rId135" Type="http://schemas.openxmlformats.org/officeDocument/2006/relationships/worksheet" Target="worksheets/sheet135.xml"/><Relationship Id="rId151" Type="http://schemas.openxmlformats.org/officeDocument/2006/relationships/worksheet" Target="worksheets/sheet151.xml"/><Relationship Id="rId156" Type="http://schemas.openxmlformats.org/officeDocument/2006/relationships/worksheet" Target="worksheets/sheet156.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109" Type="http://schemas.openxmlformats.org/officeDocument/2006/relationships/worksheet" Target="worksheets/sheet10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worksheet" Target="worksheets/sheet76.xml"/><Relationship Id="rId97" Type="http://schemas.openxmlformats.org/officeDocument/2006/relationships/worksheet" Target="worksheets/sheet97.xml"/><Relationship Id="rId104" Type="http://schemas.openxmlformats.org/officeDocument/2006/relationships/worksheet" Target="worksheets/sheet104.xml"/><Relationship Id="rId120" Type="http://schemas.openxmlformats.org/officeDocument/2006/relationships/worksheet" Target="worksheets/sheet120.xml"/><Relationship Id="rId125" Type="http://schemas.openxmlformats.org/officeDocument/2006/relationships/worksheet" Target="worksheets/sheet125.xml"/><Relationship Id="rId141" Type="http://schemas.openxmlformats.org/officeDocument/2006/relationships/worksheet" Target="worksheets/sheet141.xml"/><Relationship Id="rId146" Type="http://schemas.openxmlformats.org/officeDocument/2006/relationships/worksheet" Target="worksheets/sheet146.xml"/><Relationship Id="rId167" Type="http://schemas.openxmlformats.org/officeDocument/2006/relationships/styles" Target="styles.xml"/><Relationship Id="rId7" Type="http://schemas.openxmlformats.org/officeDocument/2006/relationships/worksheet" Target="worksheets/sheet7.xml"/><Relationship Id="rId71" Type="http://schemas.openxmlformats.org/officeDocument/2006/relationships/worksheet" Target="worksheets/sheet71.xml"/><Relationship Id="rId92" Type="http://schemas.openxmlformats.org/officeDocument/2006/relationships/worksheet" Target="worksheets/sheet92.xml"/><Relationship Id="rId162" Type="http://schemas.openxmlformats.org/officeDocument/2006/relationships/worksheet" Target="worksheets/sheet162.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worksheet" Target="worksheets/sheet66.xml"/><Relationship Id="rId87" Type="http://schemas.openxmlformats.org/officeDocument/2006/relationships/worksheet" Target="worksheets/sheet87.xml"/><Relationship Id="rId110" Type="http://schemas.openxmlformats.org/officeDocument/2006/relationships/worksheet" Target="worksheets/sheet110.xml"/><Relationship Id="rId115" Type="http://schemas.openxmlformats.org/officeDocument/2006/relationships/worksheet" Target="worksheets/sheet115.xml"/><Relationship Id="rId131" Type="http://schemas.openxmlformats.org/officeDocument/2006/relationships/worksheet" Target="worksheets/sheet131.xml"/><Relationship Id="rId136" Type="http://schemas.openxmlformats.org/officeDocument/2006/relationships/worksheet" Target="worksheets/sheet136.xml"/><Relationship Id="rId157" Type="http://schemas.openxmlformats.org/officeDocument/2006/relationships/worksheet" Target="worksheets/sheet157.xml"/><Relationship Id="rId61" Type="http://schemas.openxmlformats.org/officeDocument/2006/relationships/worksheet" Target="worksheets/sheet61.xml"/><Relationship Id="rId82" Type="http://schemas.openxmlformats.org/officeDocument/2006/relationships/worksheet" Target="worksheets/sheet82.xml"/><Relationship Id="rId152" Type="http://schemas.openxmlformats.org/officeDocument/2006/relationships/worksheet" Target="worksheets/sheet152.xml"/><Relationship Id="rId19" Type="http://schemas.openxmlformats.org/officeDocument/2006/relationships/worksheet" Target="worksheets/sheet19.xml"/><Relationship Id="rId14" Type="http://schemas.openxmlformats.org/officeDocument/2006/relationships/worksheet" Target="worksheets/sheet14.xml"/><Relationship Id="rId30" Type="http://schemas.openxmlformats.org/officeDocument/2006/relationships/worksheet" Target="worksheets/sheet30.xml"/><Relationship Id="rId35" Type="http://schemas.openxmlformats.org/officeDocument/2006/relationships/worksheet" Target="worksheets/sheet35.xml"/><Relationship Id="rId56" Type="http://schemas.openxmlformats.org/officeDocument/2006/relationships/worksheet" Target="worksheets/sheet56.xml"/><Relationship Id="rId77" Type="http://schemas.openxmlformats.org/officeDocument/2006/relationships/worksheet" Target="worksheets/sheet77.xml"/><Relationship Id="rId100" Type="http://schemas.openxmlformats.org/officeDocument/2006/relationships/worksheet" Target="worksheets/sheet100.xml"/><Relationship Id="rId105" Type="http://schemas.openxmlformats.org/officeDocument/2006/relationships/worksheet" Target="worksheets/sheet105.xml"/><Relationship Id="rId126" Type="http://schemas.openxmlformats.org/officeDocument/2006/relationships/worksheet" Target="worksheets/sheet126.xml"/><Relationship Id="rId147" Type="http://schemas.openxmlformats.org/officeDocument/2006/relationships/worksheet" Target="worksheets/sheet147.xml"/><Relationship Id="rId168" Type="http://schemas.openxmlformats.org/officeDocument/2006/relationships/sharedStrings" Target="sharedStrings.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93" Type="http://schemas.openxmlformats.org/officeDocument/2006/relationships/worksheet" Target="worksheets/sheet93.xml"/><Relationship Id="rId98" Type="http://schemas.openxmlformats.org/officeDocument/2006/relationships/worksheet" Target="worksheets/sheet98.xml"/><Relationship Id="rId121" Type="http://schemas.openxmlformats.org/officeDocument/2006/relationships/worksheet" Target="worksheets/sheet121.xml"/><Relationship Id="rId142" Type="http://schemas.openxmlformats.org/officeDocument/2006/relationships/worksheet" Target="worksheets/sheet142.xml"/><Relationship Id="rId163" Type="http://schemas.openxmlformats.org/officeDocument/2006/relationships/worksheet" Target="worksheets/sheet163.xml"/><Relationship Id="rId3" Type="http://schemas.openxmlformats.org/officeDocument/2006/relationships/worksheet" Target="worksheets/sheet3.xml"/><Relationship Id="rId25" Type="http://schemas.openxmlformats.org/officeDocument/2006/relationships/worksheet" Target="worksheets/sheet25.xml"/><Relationship Id="rId46" Type="http://schemas.openxmlformats.org/officeDocument/2006/relationships/worksheet" Target="worksheets/sheet46.xml"/><Relationship Id="rId67" Type="http://schemas.openxmlformats.org/officeDocument/2006/relationships/worksheet" Target="worksheets/sheet67.xml"/><Relationship Id="rId116" Type="http://schemas.openxmlformats.org/officeDocument/2006/relationships/worksheet" Target="worksheets/sheet116.xml"/><Relationship Id="rId137" Type="http://schemas.openxmlformats.org/officeDocument/2006/relationships/worksheet" Target="worksheets/sheet137.xml"/><Relationship Id="rId158" Type="http://schemas.openxmlformats.org/officeDocument/2006/relationships/worksheet" Target="worksheets/sheet158.xml"/><Relationship Id="rId20" Type="http://schemas.openxmlformats.org/officeDocument/2006/relationships/worksheet" Target="worksheets/sheet20.xml"/><Relationship Id="rId41" Type="http://schemas.openxmlformats.org/officeDocument/2006/relationships/worksheet" Target="worksheets/sheet41.xml"/><Relationship Id="rId62" Type="http://schemas.openxmlformats.org/officeDocument/2006/relationships/worksheet" Target="worksheets/sheet62.xml"/><Relationship Id="rId83" Type="http://schemas.openxmlformats.org/officeDocument/2006/relationships/worksheet" Target="worksheets/sheet83.xml"/><Relationship Id="rId88" Type="http://schemas.openxmlformats.org/officeDocument/2006/relationships/worksheet" Target="worksheets/sheet88.xml"/><Relationship Id="rId111" Type="http://schemas.openxmlformats.org/officeDocument/2006/relationships/worksheet" Target="worksheets/sheet111.xml"/><Relationship Id="rId132" Type="http://schemas.openxmlformats.org/officeDocument/2006/relationships/worksheet" Target="worksheets/sheet132.xml"/><Relationship Id="rId153" Type="http://schemas.openxmlformats.org/officeDocument/2006/relationships/worksheet" Target="worksheets/sheet153.xml"/><Relationship Id="rId15" Type="http://schemas.openxmlformats.org/officeDocument/2006/relationships/worksheet" Target="worksheets/sheet15.xml"/><Relationship Id="rId36" Type="http://schemas.openxmlformats.org/officeDocument/2006/relationships/worksheet" Target="worksheets/sheet36.xml"/><Relationship Id="rId57" Type="http://schemas.openxmlformats.org/officeDocument/2006/relationships/worksheet" Target="worksheets/sheet57.xml"/><Relationship Id="rId106" Type="http://schemas.openxmlformats.org/officeDocument/2006/relationships/worksheet" Target="worksheets/sheet106.xml"/><Relationship Id="rId127" Type="http://schemas.openxmlformats.org/officeDocument/2006/relationships/worksheet" Target="worksheets/sheet127.xml"/><Relationship Id="rId10" Type="http://schemas.openxmlformats.org/officeDocument/2006/relationships/worksheet" Target="worksheets/sheet10.xml"/><Relationship Id="rId31" Type="http://schemas.openxmlformats.org/officeDocument/2006/relationships/worksheet" Target="worksheets/sheet31.xml"/><Relationship Id="rId52" Type="http://schemas.openxmlformats.org/officeDocument/2006/relationships/worksheet" Target="worksheets/sheet52.xml"/><Relationship Id="rId73" Type="http://schemas.openxmlformats.org/officeDocument/2006/relationships/worksheet" Target="worksheets/sheet73.xml"/><Relationship Id="rId78" Type="http://schemas.openxmlformats.org/officeDocument/2006/relationships/worksheet" Target="worksheets/sheet78.xml"/><Relationship Id="rId94" Type="http://schemas.openxmlformats.org/officeDocument/2006/relationships/worksheet" Target="worksheets/sheet94.xml"/><Relationship Id="rId99" Type="http://schemas.openxmlformats.org/officeDocument/2006/relationships/worksheet" Target="worksheets/sheet99.xml"/><Relationship Id="rId101" Type="http://schemas.openxmlformats.org/officeDocument/2006/relationships/worksheet" Target="worksheets/sheet101.xml"/><Relationship Id="rId122" Type="http://schemas.openxmlformats.org/officeDocument/2006/relationships/worksheet" Target="worksheets/sheet122.xml"/><Relationship Id="rId143" Type="http://schemas.openxmlformats.org/officeDocument/2006/relationships/worksheet" Target="worksheets/sheet143.xml"/><Relationship Id="rId148" Type="http://schemas.openxmlformats.org/officeDocument/2006/relationships/worksheet" Target="worksheets/sheet148.xml"/><Relationship Id="rId164" Type="http://schemas.openxmlformats.org/officeDocument/2006/relationships/externalLink" Target="externalLinks/externalLink1.xml"/><Relationship Id="rId16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26" Type="http://schemas.openxmlformats.org/officeDocument/2006/relationships/worksheet" Target="worksheets/sheet26.xml"/><Relationship Id="rId47" Type="http://schemas.openxmlformats.org/officeDocument/2006/relationships/worksheet" Target="worksheets/sheet47.xml"/><Relationship Id="rId68" Type="http://schemas.openxmlformats.org/officeDocument/2006/relationships/worksheet" Target="worksheets/sheet68.xml"/><Relationship Id="rId89" Type="http://schemas.openxmlformats.org/officeDocument/2006/relationships/worksheet" Target="worksheets/sheet89.xml"/><Relationship Id="rId112" Type="http://schemas.openxmlformats.org/officeDocument/2006/relationships/worksheet" Target="worksheets/sheet112.xml"/><Relationship Id="rId133" Type="http://schemas.openxmlformats.org/officeDocument/2006/relationships/worksheet" Target="worksheets/sheet133.xml"/><Relationship Id="rId154" Type="http://schemas.openxmlformats.org/officeDocument/2006/relationships/worksheet" Target="worksheets/sheet154.xml"/><Relationship Id="rId16" Type="http://schemas.openxmlformats.org/officeDocument/2006/relationships/worksheet" Target="worksheets/sheet16.xml"/><Relationship Id="rId37" Type="http://schemas.openxmlformats.org/officeDocument/2006/relationships/worksheet" Target="worksheets/sheet37.xml"/><Relationship Id="rId58" Type="http://schemas.openxmlformats.org/officeDocument/2006/relationships/worksheet" Target="worksheets/sheet58.xml"/><Relationship Id="rId79" Type="http://schemas.openxmlformats.org/officeDocument/2006/relationships/worksheet" Target="worksheets/sheet79.xml"/><Relationship Id="rId102" Type="http://schemas.openxmlformats.org/officeDocument/2006/relationships/worksheet" Target="worksheets/sheet102.xml"/><Relationship Id="rId123" Type="http://schemas.openxmlformats.org/officeDocument/2006/relationships/worksheet" Target="worksheets/sheet123.xml"/><Relationship Id="rId144" Type="http://schemas.openxmlformats.org/officeDocument/2006/relationships/worksheet" Target="worksheets/sheet144.xml"/><Relationship Id="rId90" Type="http://schemas.openxmlformats.org/officeDocument/2006/relationships/worksheet" Target="worksheets/sheet90.xml"/><Relationship Id="rId165" Type="http://schemas.openxmlformats.org/officeDocument/2006/relationships/externalLink" Target="externalLinks/externalLink2.xml"/><Relationship Id="rId27" Type="http://schemas.openxmlformats.org/officeDocument/2006/relationships/worksheet" Target="worksheets/sheet27.xml"/><Relationship Id="rId48" Type="http://schemas.openxmlformats.org/officeDocument/2006/relationships/worksheet" Target="worksheets/sheet48.xml"/><Relationship Id="rId69" Type="http://schemas.openxmlformats.org/officeDocument/2006/relationships/worksheet" Target="worksheets/sheet69.xml"/><Relationship Id="rId113" Type="http://schemas.openxmlformats.org/officeDocument/2006/relationships/worksheet" Target="worksheets/sheet113.xml"/><Relationship Id="rId134" Type="http://schemas.openxmlformats.org/officeDocument/2006/relationships/worksheet" Target="worksheets/sheet134.xml"/><Relationship Id="rId80" Type="http://schemas.openxmlformats.org/officeDocument/2006/relationships/worksheet" Target="worksheets/sheet80.xml"/><Relationship Id="rId155" Type="http://schemas.openxmlformats.org/officeDocument/2006/relationships/worksheet" Target="worksheets/sheet155.xml"/><Relationship Id="rId17" Type="http://schemas.openxmlformats.org/officeDocument/2006/relationships/worksheet" Target="worksheets/sheet17.xml"/><Relationship Id="rId38" Type="http://schemas.openxmlformats.org/officeDocument/2006/relationships/worksheet" Target="worksheets/sheet38.xml"/><Relationship Id="rId59" Type="http://schemas.openxmlformats.org/officeDocument/2006/relationships/worksheet" Target="worksheets/sheet59.xml"/><Relationship Id="rId103" Type="http://schemas.openxmlformats.org/officeDocument/2006/relationships/worksheet" Target="worksheets/sheet103.xml"/><Relationship Id="rId124" Type="http://schemas.openxmlformats.org/officeDocument/2006/relationships/worksheet" Target="worksheets/sheet12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_rels/drawing4.xml.rels><?xml version="1.0" encoding="UTF-8" standalone="yes"?>
<Relationships xmlns="http://schemas.openxmlformats.org/package/2006/relationships"><Relationship Id="rId1" Type="http://schemas.openxmlformats.org/officeDocument/2006/relationships/image" Target="../media/image4.jpeg"/></Relationships>
</file>

<file path=xl/drawings/_rels/drawing5.xml.rels><?xml version="1.0" encoding="UTF-8" standalone="yes"?>
<Relationships xmlns="http://schemas.openxmlformats.org/package/2006/relationships"><Relationship Id="rId1" Type="http://schemas.openxmlformats.org/officeDocument/2006/relationships/image" Target="../media/image5.jpeg"/></Relationships>
</file>

<file path=xl/drawings/_rels/drawing6.xml.rels><?xml version="1.0" encoding="UTF-8" standalone="yes"?>
<Relationships xmlns="http://schemas.openxmlformats.org/package/2006/relationships"><Relationship Id="rId1" Type="http://schemas.openxmlformats.org/officeDocument/2006/relationships/image" Target="../media/image6.jpeg"/></Relationships>
</file>

<file path=xl/drawings/_rels/drawing7.xml.rels><?xml version="1.0" encoding="UTF-8" standalone="yes"?>
<Relationships xmlns="http://schemas.openxmlformats.org/package/2006/relationships"><Relationship Id="rId1" Type="http://schemas.openxmlformats.org/officeDocument/2006/relationships/image" Target="../media/image7.jpeg"/></Relationships>
</file>

<file path=xl/drawings/_rels/drawing8.xml.rels><?xml version="1.0" encoding="UTF-8" standalone="yes"?>
<Relationships xmlns="http://schemas.openxmlformats.org/package/2006/relationships"><Relationship Id="rId1" Type="http://schemas.openxmlformats.org/officeDocument/2006/relationships/image" Target="../media/image8.jpeg"/></Relationships>
</file>

<file path=xl/drawings/_rels/drawing9.xml.rels><?xml version="1.0" encoding="UTF-8" standalone="yes"?>
<Relationships xmlns="http://schemas.openxmlformats.org/package/2006/relationships"><Relationship Id="rId1" Type="http://schemas.openxmlformats.org/officeDocument/2006/relationships/image" Target="../media/image9.jpeg"/></Relationships>
</file>

<file path=xl/drawings/_rels/drawing10.xml.rels><?xml version="1.0" encoding="UTF-8" standalone="yes"?>
<Relationships xmlns="http://schemas.openxmlformats.org/package/2006/relationships"><Relationship Id="rId1" Type="http://schemas.openxmlformats.org/officeDocument/2006/relationships/image" Target="../media/image10.jpeg"/></Relationships>
</file>

<file path=xl/drawings/_rels/drawing11.xml.rels><?xml version="1.0" encoding="UTF-8" standalone="yes"?>
<Relationships xmlns="http://schemas.openxmlformats.org/package/2006/relationships"><Relationship Id="rId1" Type="http://schemas.openxmlformats.org/officeDocument/2006/relationships/image" Target="../media/image11.jpeg"/></Relationships>
</file>

<file path=xl/drawings/_rels/drawing12.xml.rels><?xml version="1.0" encoding="UTF-8" standalone="yes"?>
<Relationships xmlns="http://schemas.openxmlformats.org/package/2006/relationships"><Relationship Id="rId1" Type="http://schemas.openxmlformats.org/officeDocument/2006/relationships/image" Target="../media/image12.jpeg"/></Relationships>
</file>

<file path=xl/drawings/_rels/drawing13.xml.rels><?xml version="1.0" encoding="UTF-8" standalone="yes"?>
<Relationships xmlns="http://schemas.openxmlformats.org/package/2006/relationships"><Relationship Id="rId1" Type="http://schemas.openxmlformats.org/officeDocument/2006/relationships/image" Target="../media/image13.jpeg"/></Relationships>
</file>

<file path=xl/drawings/_rels/drawing14.xml.rels><?xml version="1.0" encoding="UTF-8" standalone="yes"?>
<Relationships xmlns="http://schemas.openxmlformats.org/package/2006/relationships"><Relationship Id="rId1" Type="http://schemas.openxmlformats.org/officeDocument/2006/relationships/image" Target="../media/image14.jpeg"/></Relationships>
</file>

<file path=xl/drawings/_rels/drawing15.xml.rels><?xml version="1.0" encoding="UTF-8" standalone="yes"?>
<Relationships xmlns="http://schemas.openxmlformats.org/package/2006/relationships"><Relationship Id="rId1" Type="http://schemas.openxmlformats.org/officeDocument/2006/relationships/image" Target="../media/image15.jpeg"/></Relationships>
</file>

<file path=xl/drawings/_rels/drawing16.xml.rels><?xml version="1.0" encoding="UTF-8" standalone="yes"?>
<Relationships xmlns="http://schemas.openxmlformats.org/package/2006/relationships"><Relationship Id="rId1" Type="http://schemas.openxmlformats.org/officeDocument/2006/relationships/image" Target="../media/image16.jpeg"/></Relationships>
</file>

<file path=xl/drawings/_rels/drawing17.xml.rels><?xml version="1.0" encoding="UTF-8" standalone="yes"?>
<Relationships xmlns="http://schemas.openxmlformats.org/package/2006/relationships"><Relationship Id="rId1" Type="http://schemas.openxmlformats.org/officeDocument/2006/relationships/image" Target="../media/image17.jpeg"/></Relationships>
</file>

<file path=xl/drawings/_rels/drawing18.xml.rels><?xml version="1.0" encoding="UTF-8" standalone="yes"?>
<Relationships xmlns="http://schemas.openxmlformats.org/package/2006/relationships"><Relationship Id="rId1" Type="http://schemas.openxmlformats.org/officeDocument/2006/relationships/image" Target="../media/image18.jpeg"/></Relationships>
</file>

<file path=xl/drawings/_rels/drawing19.xml.rels><?xml version="1.0" encoding="UTF-8" standalone="yes"?>
<Relationships xmlns="http://schemas.openxmlformats.org/package/2006/relationships"><Relationship Id="rId1" Type="http://schemas.openxmlformats.org/officeDocument/2006/relationships/image" Target="../media/image19.jpeg"/></Relationships>
</file>

<file path=xl/drawings/_rels/drawing20.xml.rels><?xml version="1.0" encoding="UTF-8" standalone="yes"?>
<Relationships xmlns="http://schemas.openxmlformats.org/package/2006/relationships"><Relationship Id="rId1" Type="http://schemas.openxmlformats.org/officeDocument/2006/relationships/image" Target="../media/image20.jpeg"/></Relationships>
</file>

<file path=xl/drawings/_rels/drawing21.xml.rels><?xml version="1.0" encoding="UTF-8" standalone="yes"?>
<Relationships xmlns="http://schemas.openxmlformats.org/package/2006/relationships"><Relationship Id="rId1" Type="http://schemas.openxmlformats.org/officeDocument/2006/relationships/image" Target="../media/image21.jpeg"/></Relationships>
</file>

<file path=xl/drawings/_rels/drawing22.xml.rels><?xml version="1.0" encoding="UTF-8" standalone="yes"?>
<Relationships xmlns="http://schemas.openxmlformats.org/package/2006/relationships"><Relationship Id="rId1" Type="http://schemas.openxmlformats.org/officeDocument/2006/relationships/image" Target="../media/image22.jpeg"/></Relationships>
</file>

<file path=xl/drawings/_rels/drawing23.xml.rels><?xml version="1.0" encoding="UTF-8" standalone="yes"?>
<Relationships xmlns="http://schemas.openxmlformats.org/package/2006/relationships"><Relationship Id="rId1" Type="http://schemas.openxmlformats.org/officeDocument/2006/relationships/image" Target="../media/image23.jpeg"/></Relationships>
</file>

<file path=xl/drawings/_rels/drawing24.xml.rels><?xml version="1.0" encoding="UTF-8" standalone="yes"?>
<Relationships xmlns="http://schemas.openxmlformats.org/package/2006/relationships"><Relationship Id="rId1" Type="http://schemas.openxmlformats.org/officeDocument/2006/relationships/image" Target="../media/image24.jpeg"/></Relationships>
</file>

<file path=xl/drawings/_rels/drawing25.xml.rels><?xml version="1.0" encoding="UTF-8" standalone="yes"?>
<Relationships xmlns="http://schemas.openxmlformats.org/package/2006/relationships"><Relationship Id="rId1" Type="http://schemas.openxmlformats.org/officeDocument/2006/relationships/image" Target="../media/image25.jpeg"/></Relationships>
</file>

<file path=xl/drawings/_rels/drawing26.xml.rels><?xml version="1.0" encoding="UTF-8" standalone="yes"?>
<Relationships xmlns="http://schemas.openxmlformats.org/package/2006/relationships"><Relationship Id="rId1" Type="http://schemas.openxmlformats.org/officeDocument/2006/relationships/image" Target="../media/image26.jpeg"/></Relationships>
</file>

<file path=xl/drawings/_rels/drawing27.xml.rels><?xml version="1.0" encoding="UTF-8" standalone="yes"?>
<Relationships xmlns="http://schemas.openxmlformats.org/package/2006/relationships"><Relationship Id="rId1" Type="http://schemas.openxmlformats.org/officeDocument/2006/relationships/image" Target="../media/image27.jpeg"/></Relationships>
</file>

<file path=xl/drawings/_rels/drawing28.xml.rels><?xml version="1.0" encoding="UTF-8" standalone="yes"?>
<Relationships xmlns="http://schemas.openxmlformats.org/package/2006/relationships"><Relationship Id="rId1" Type="http://schemas.openxmlformats.org/officeDocument/2006/relationships/image" Target="../media/image28.jpeg"/></Relationships>
</file>

<file path=xl/drawings/_rels/drawing29.xml.rels><?xml version="1.0" encoding="UTF-8" standalone="yes"?>
<Relationships xmlns="http://schemas.openxmlformats.org/package/2006/relationships"><Relationship Id="rId1" Type="http://schemas.openxmlformats.org/officeDocument/2006/relationships/image" Target="../media/image29.jpeg"/></Relationships>
</file>

<file path=xl/drawings/_rels/drawing30.xml.rels><?xml version="1.0" encoding="UTF-8" standalone="yes"?>
<Relationships xmlns="http://schemas.openxmlformats.org/package/2006/relationships"><Relationship Id="rId1" Type="http://schemas.openxmlformats.org/officeDocument/2006/relationships/image" Target="../media/image30.jpeg"/></Relationships>
</file>

<file path=xl/drawings/_rels/drawing31.xml.rels><?xml version="1.0" encoding="UTF-8" standalone="yes"?>
<Relationships xmlns="http://schemas.openxmlformats.org/package/2006/relationships"><Relationship Id="rId1" Type="http://schemas.openxmlformats.org/officeDocument/2006/relationships/image" Target="../media/image31.jpeg"/></Relationships>
</file>

<file path=xl/drawings/_rels/drawing32.xml.rels><?xml version="1.0" encoding="UTF-8" standalone="yes"?>
<Relationships xmlns="http://schemas.openxmlformats.org/package/2006/relationships"><Relationship Id="rId1" Type="http://schemas.openxmlformats.org/officeDocument/2006/relationships/image" Target="../media/image32.jpeg"/></Relationships>
</file>

<file path=xl/drawings/_rels/drawing33.xml.rels><?xml version="1.0" encoding="UTF-8" standalone="yes"?>
<Relationships xmlns="http://schemas.openxmlformats.org/package/2006/relationships"><Relationship Id="rId1" Type="http://schemas.openxmlformats.org/officeDocument/2006/relationships/image" Target="../media/image33.jpeg"/></Relationships>
</file>

<file path=xl/drawings/_rels/drawing34.xml.rels><?xml version="1.0" encoding="UTF-8" standalone="yes"?>
<Relationships xmlns="http://schemas.openxmlformats.org/package/2006/relationships"><Relationship Id="rId1" Type="http://schemas.openxmlformats.org/officeDocument/2006/relationships/image" Target="../media/image34.jpeg"/></Relationships>
</file>

<file path=xl/drawings/_rels/drawing35.xml.rels><?xml version="1.0" encoding="UTF-8" standalone="yes"?>
<Relationships xmlns="http://schemas.openxmlformats.org/package/2006/relationships"><Relationship Id="rId1" Type="http://schemas.openxmlformats.org/officeDocument/2006/relationships/image" Target="../media/image35.jpeg"/></Relationships>
</file>

<file path=xl/drawings/_rels/drawing36.xml.rels><?xml version="1.0" encoding="UTF-8" standalone="yes"?>
<Relationships xmlns="http://schemas.openxmlformats.org/package/2006/relationships"><Relationship Id="rId1" Type="http://schemas.openxmlformats.org/officeDocument/2006/relationships/image" Target="../media/image36.jpeg"/></Relationships>
</file>

<file path=xl/drawings/_rels/drawing37.xml.rels><?xml version="1.0" encoding="UTF-8" standalone="yes"?>
<Relationships xmlns="http://schemas.openxmlformats.org/package/2006/relationships"><Relationship Id="rId1" Type="http://schemas.openxmlformats.org/officeDocument/2006/relationships/image" Target="../media/image37.jpeg"/></Relationships>
</file>

<file path=xl/drawings/_rels/drawing38.xml.rels><?xml version="1.0" encoding="UTF-8" standalone="yes"?>
<Relationships xmlns="http://schemas.openxmlformats.org/package/2006/relationships"><Relationship Id="rId1" Type="http://schemas.openxmlformats.org/officeDocument/2006/relationships/image" Target="../media/image38.jpg"/></Relationships>
</file>

<file path=xl/drawings/_rels/drawing39.xml.rels><?xml version="1.0" encoding="UTF-8" standalone="yes"?>
<Relationships xmlns="http://schemas.openxmlformats.org/package/2006/relationships"><Relationship Id="rId1" Type="http://schemas.openxmlformats.org/officeDocument/2006/relationships/image" Target="../media/image39.jpeg"/></Relationships>
</file>

<file path=xl/drawings/_rels/drawing40.xml.rels><?xml version="1.0" encoding="UTF-8" standalone="yes"?>
<Relationships xmlns="http://schemas.openxmlformats.org/package/2006/relationships"><Relationship Id="rId1" Type="http://schemas.openxmlformats.org/officeDocument/2006/relationships/image" Target="../media/image40.jpeg"/></Relationships>
</file>

<file path=xl/drawings/_rels/drawing41.xml.rels><?xml version="1.0" encoding="UTF-8" standalone="yes"?>
<Relationships xmlns="http://schemas.openxmlformats.org/package/2006/relationships"><Relationship Id="rId1" Type="http://schemas.openxmlformats.org/officeDocument/2006/relationships/image" Target="../media/image41.jpeg"/></Relationships>
</file>

<file path=xl/drawings/_rels/drawing42.xml.rels><?xml version="1.0" encoding="UTF-8" standalone="yes"?>
<Relationships xmlns="http://schemas.openxmlformats.org/package/2006/relationships"><Relationship Id="rId1" Type="http://schemas.openxmlformats.org/officeDocument/2006/relationships/image" Target="../media/image42.jpeg"/></Relationships>
</file>

<file path=xl/drawings/_rels/drawing43.xml.rels><?xml version="1.0" encoding="UTF-8" standalone="yes"?>
<Relationships xmlns="http://schemas.openxmlformats.org/package/2006/relationships"><Relationship Id="rId1" Type="http://schemas.openxmlformats.org/officeDocument/2006/relationships/image" Target="../media/image43.jpeg"/></Relationships>
</file>

<file path=xl/drawings/_rels/drawing44.xml.rels><?xml version="1.0" encoding="UTF-8" standalone="yes"?>
<Relationships xmlns="http://schemas.openxmlformats.org/package/2006/relationships"><Relationship Id="rId1" Type="http://schemas.openxmlformats.org/officeDocument/2006/relationships/image" Target="../media/image44.jpeg"/></Relationships>
</file>

<file path=xl/drawings/_rels/drawing45.xml.rels><?xml version="1.0" encoding="UTF-8" standalone="yes"?>
<Relationships xmlns="http://schemas.openxmlformats.org/package/2006/relationships"><Relationship Id="rId1" Type="http://schemas.openxmlformats.org/officeDocument/2006/relationships/image" Target="../media/image45.jpeg"/></Relationships>
</file>

<file path=xl/drawings/_rels/drawing46.xml.rels><?xml version="1.0" encoding="UTF-8" standalone="yes"?>
<Relationships xmlns="http://schemas.openxmlformats.org/package/2006/relationships"><Relationship Id="rId1" Type="http://schemas.openxmlformats.org/officeDocument/2006/relationships/image" Target="../media/image46.jpeg"/></Relationships>
</file>

<file path=xl/drawings/_rels/drawing47.xml.rels><?xml version="1.0" encoding="UTF-8" standalone="yes"?>
<Relationships xmlns="http://schemas.openxmlformats.org/package/2006/relationships"><Relationship Id="rId1" Type="http://schemas.openxmlformats.org/officeDocument/2006/relationships/image" Target="../media/image47.jpeg"/></Relationships>
</file>

<file path=xl/drawings/_rels/drawing48.xml.rels><?xml version="1.0" encoding="UTF-8" standalone="yes"?>
<Relationships xmlns="http://schemas.openxmlformats.org/package/2006/relationships"><Relationship Id="rId1" Type="http://schemas.openxmlformats.org/officeDocument/2006/relationships/image" Target="../media/image48.jpeg"/></Relationships>
</file>

<file path=xl/drawings/_rels/drawing49.xml.rels><?xml version="1.0" encoding="UTF-8" standalone="yes"?>
<Relationships xmlns="http://schemas.openxmlformats.org/package/2006/relationships"><Relationship Id="rId1" Type="http://schemas.openxmlformats.org/officeDocument/2006/relationships/image" Target="../media/image49.jpeg"/></Relationships>
</file>

<file path=xl/drawings/_rels/drawing50.xml.rels><?xml version="1.0" encoding="UTF-8" standalone="yes"?>
<Relationships xmlns="http://schemas.openxmlformats.org/package/2006/relationships"><Relationship Id="rId1" Type="http://schemas.openxmlformats.org/officeDocument/2006/relationships/image" Target="../media/image50.jpeg"/></Relationships>
</file>

<file path=xl/drawings/_rels/drawing51.xml.rels><?xml version="1.0" encoding="UTF-8" standalone="yes"?>
<Relationships xmlns="http://schemas.openxmlformats.org/package/2006/relationships"><Relationship Id="rId1" Type="http://schemas.openxmlformats.org/officeDocument/2006/relationships/image" Target="../media/image51.jpeg"/></Relationships>
</file>

<file path=xl/drawings/_rels/drawing52.xml.rels><?xml version="1.0" encoding="UTF-8" standalone="yes"?>
<Relationships xmlns="http://schemas.openxmlformats.org/package/2006/relationships"><Relationship Id="rId1" Type="http://schemas.openxmlformats.org/officeDocument/2006/relationships/image" Target="../media/image52.jpeg"/></Relationships>
</file>

<file path=xl/drawings/_rels/drawing53.xml.rels><?xml version="1.0" encoding="UTF-8" standalone="yes"?>
<Relationships xmlns="http://schemas.openxmlformats.org/package/2006/relationships"><Relationship Id="rId1" Type="http://schemas.openxmlformats.org/officeDocument/2006/relationships/image" Target="../media/image53.jpeg"/></Relationships>
</file>

<file path=xl/drawings/_rels/drawing54.xml.rels><?xml version="1.0" encoding="UTF-8" standalone="yes"?>
<Relationships xmlns="http://schemas.openxmlformats.org/package/2006/relationships"><Relationship Id="rId1" Type="http://schemas.openxmlformats.org/officeDocument/2006/relationships/image" Target="../media/image54.jpeg"/></Relationships>
</file>

<file path=xl/drawings/_rels/drawing55.xml.rels><?xml version="1.0" encoding="UTF-8" standalone="yes"?>
<Relationships xmlns="http://schemas.openxmlformats.org/package/2006/relationships"><Relationship Id="rId1" Type="http://schemas.openxmlformats.org/officeDocument/2006/relationships/image" Target="../media/image55.jpeg"/></Relationships>
</file>

<file path=xl/drawings/_rels/drawing57.xml.rels><?xml version="1.0" encoding="UTF-8" standalone="yes"?>
<Relationships xmlns="http://schemas.openxmlformats.org/package/2006/relationships"><Relationship Id="rId1" Type="http://schemas.openxmlformats.org/officeDocument/2006/relationships/image" Target="../media/image56.jpeg"/></Relationships>
</file>

<file path=xl/drawings/_rels/drawing58.xml.rels><?xml version="1.0" encoding="UTF-8" standalone="yes"?>
<Relationships xmlns="http://schemas.openxmlformats.org/package/2006/relationships"><Relationship Id="rId1" Type="http://schemas.openxmlformats.org/officeDocument/2006/relationships/image" Target="../media/image57.jpeg"/></Relationships>
</file>

<file path=xl/drawings/_rels/drawing59.xml.rels><?xml version="1.0" encoding="UTF-8" standalone="yes"?>
<Relationships xmlns="http://schemas.openxmlformats.org/package/2006/relationships"><Relationship Id="rId1" Type="http://schemas.openxmlformats.org/officeDocument/2006/relationships/image" Target="../media/image58.jpeg"/></Relationships>
</file>

<file path=xl/drawings/_rels/drawing60.xml.rels><?xml version="1.0" encoding="UTF-8" standalone="yes"?>
<Relationships xmlns="http://schemas.openxmlformats.org/package/2006/relationships"><Relationship Id="rId1" Type="http://schemas.openxmlformats.org/officeDocument/2006/relationships/image" Target="../media/image59.jpeg"/></Relationships>
</file>

<file path=xl/drawings/_rels/drawing61.xml.rels><?xml version="1.0" encoding="UTF-8" standalone="yes"?>
<Relationships xmlns="http://schemas.openxmlformats.org/package/2006/relationships"><Relationship Id="rId1" Type="http://schemas.openxmlformats.org/officeDocument/2006/relationships/image" Target="../media/image60.jpeg"/></Relationships>
</file>

<file path=xl/drawings/_rels/drawing62.xml.rels><?xml version="1.0" encoding="UTF-8" standalone="yes"?>
<Relationships xmlns="http://schemas.openxmlformats.org/package/2006/relationships"><Relationship Id="rId1" Type="http://schemas.openxmlformats.org/officeDocument/2006/relationships/image" Target="../media/image61.jpeg"/></Relationships>
</file>

<file path=xl/drawings/_rels/drawing63.xml.rels><?xml version="1.0" encoding="UTF-8" standalone="yes"?>
<Relationships xmlns="http://schemas.openxmlformats.org/package/2006/relationships"><Relationship Id="rId1" Type="http://schemas.openxmlformats.org/officeDocument/2006/relationships/image" Target="../media/image62.jpeg"/></Relationships>
</file>

<file path=xl/drawings/_rels/drawing64.xml.rels><?xml version="1.0" encoding="UTF-8" standalone="yes"?>
<Relationships xmlns="http://schemas.openxmlformats.org/package/2006/relationships"><Relationship Id="rId1" Type="http://schemas.openxmlformats.org/officeDocument/2006/relationships/image" Target="../media/image63.jpeg"/></Relationships>
</file>

<file path=xl/drawings/_rels/drawing65.xml.rels><?xml version="1.0" encoding="UTF-8" standalone="yes"?>
<Relationships xmlns="http://schemas.openxmlformats.org/package/2006/relationships"><Relationship Id="rId1" Type="http://schemas.openxmlformats.org/officeDocument/2006/relationships/image" Target="../media/image64.jpg"/></Relationships>
</file>

<file path=xl/drawings/_rels/drawing66.xml.rels><?xml version="1.0" encoding="UTF-8" standalone="yes"?>
<Relationships xmlns="http://schemas.openxmlformats.org/package/2006/relationships"><Relationship Id="rId1" Type="http://schemas.openxmlformats.org/officeDocument/2006/relationships/image" Target="../media/image65.png"/></Relationships>
</file>

<file path=xl/drawings/_rels/drawing67.xml.rels><?xml version="1.0" encoding="UTF-8" standalone="yes"?>
<Relationships xmlns="http://schemas.openxmlformats.org/package/2006/relationships"><Relationship Id="rId1" Type="http://schemas.openxmlformats.org/officeDocument/2006/relationships/image" Target="../media/image66.png"/></Relationships>
</file>

<file path=xl/drawings/_rels/drawing68.xml.rels><?xml version="1.0" encoding="UTF-8" standalone="yes"?>
<Relationships xmlns="http://schemas.openxmlformats.org/package/2006/relationships"><Relationship Id="rId1" Type="http://schemas.openxmlformats.org/officeDocument/2006/relationships/image" Target="../media/image67.png"/></Relationships>
</file>

<file path=xl/drawings/_rels/drawing69.xml.rels><?xml version="1.0" encoding="UTF-8" standalone="yes"?>
<Relationships xmlns="http://schemas.openxmlformats.org/package/2006/relationships"><Relationship Id="rId1" Type="http://schemas.openxmlformats.org/officeDocument/2006/relationships/image" Target="../media/image68.png"/></Relationships>
</file>

<file path=xl/drawings/_rels/drawing70.xml.rels><?xml version="1.0" encoding="UTF-8" standalone="yes"?>
<Relationships xmlns="http://schemas.openxmlformats.org/package/2006/relationships"><Relationship Id="rId1" Type="http://schemas.openxmlformats.org/officeDocument/2006/relationships/image" Target="../media/image69.png"/></Relationships>
</file>

<file path=xl/drawings/drawing1.xml><?xml version="1.0" encoding="utf-8"?>
<xdr:wsDr xmlns:xdr="http://schemas.openxmlformats.org/drawingml/2006/spreadsheetDrawing" xmlns:a="http://schemas.openxmlformats.org/drawingml/2006/main">
  <xdr:twoCellAnchor editAs="oneCell">
    <xdr:from>
      <xdr:col>0</xdr:col>
      <xdr:colOff>5519209</xdr:colOff>
      <xdr:row>1</xdr:row>
      <xdr:rowOff>10583</xdr:rowOff>
    </xdr:from>
    <xdr:to>
      <xdr:col>11</xdr:col>
      <xdr:colOff>599621</xdr:colOff>
      <xdr:row>17</xdr:row>
      <xdr:rowOff>85724</xdr:rowOff>
    </xdr:to>
    <xdr:pic>
      <xdr:nvPicPr>
        <xdr:cNvPr id="3" name="Picture 2">
          <a:extLst>
            <a:ext uri="{FF2B5EF4-FFF2-40B4-BE49-F238E27FC236}">
              <a16:creationId xmlns:a16="http://schemas.microsoft.com/office/drawing/2014/main" id="{8B7C9B32-4CDC-4432-9592-5CB1FB9CAA1B}"/>
            </a:ext>
          </a:extLst>
        </xdr:cNvPr>
        <xdr:cNvPicPr>
          <a:picLocks noChangeAspect="1"/>
        </xdr:cNvPicPr>
      </xdr:nvPicPr>
      <xdr:blipFill>
        <a:blip xmlns:r="http://schemas.openxmlformats.org/officeDocument/2006/relationships" r:embed="rId1"/>
        <a:stretch>
          <a:fillRect/>
        </a:stretch>
      </xdr:blipFill>
      <xdr:spPr>
        <a:xfrm>
          <a:off x="5519209" y="277283"/>
          <a:ext cx="6700912" cy="445664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27920</xdr:colOff>
      <xdr:row>1</xdr:row>
      <xdr:rowOff>28575</xdr:rowOff>
    </xdr:from>
    <xdr:to>
      <xdr:col>10</xdr:col>
      <xdr:colOff>590195</xdr:colOff>
      <xdr:row>30</xdr:row>
      <xdr:rowOff>65980</xdr:rowOff>
    </xdr:to>
    <xdr:pic>
      <xdr:nvPicPr>
        <xdr:cNvPr id="4" name="Picture 3">
          <a:extLst>
            <a:ext uri="{FF2B5EF4-FFF2-40B4-BE49-F238E27FC236}">
              <a16:creationId xmlns:a16="http://schemas.microsoft.com/office/drawing/2014/main" id="{65B50CB1-55A2-4FA7-AD33-3F2A3097723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27920" y="219075"/>
          <a:ext cx="7182150" cy="556190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12876</xdr:colOff>
      <xdr:row>1</xdr:row>
      <xdr:rowOff>7137</xdr:rowOff>
    </xdr:from>
    <xdr:to>
      <xdr:col>8</xdr:col>
      <xdr:colOff>409575</xdr:colOff>
      <xdr:row>31</xdr:row>
      <xdr:rowOff>177664</xdr:rowOff>
    </xdr:to>
    <xdr:pic>
      <xdr:nvPicPr>
        <xdr:cNvPr id="3" name="Picture 2">
          <a:extLst>
            <a:ext uri="{FF2B5EF4-FFF2-40B4-BE49-F238E27FC236}">
              <a16:creationId xmlns:a16="http://schemas.microsoft.com/office/drawing/2014/main" id="{C277C458-E53A-4CC7-8C2E-BD984C0F819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12876" y="197637"/>
          <a:ext cx="5778324" cy="5885527"/>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xdr:colOff>
      <xdr:row>1</xdr:row>
      <xdr:rowOff>9525</xdr:rowOff>
    </xdr:from>
    <xdr:to>
      <xdr:col>11</xdr:col>
      <xdr:colOff>264622</xdr:colOff>
      <xdr:row>24</xdr:row>
      <xdr:rowOff>114300</xdr:rowOff>
    </xdr:to>
    <xdr:pic>
      <xdr:nvPicPr>
        <xdr:cNvPr id="3" name="Picture 2">
          <a:extLst>
            <a:ext uri="{FF2B5EF4-FFF2-40B4-BE49-F238E27FC236}">
              <a16:creationId xmlns:a16="http://schemas.microsoft.com/office/drawing/2014/main" id="{867810BE-E8E2-4BA2-BD87-49A53471DBA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1" y="200025"/>
          <a:ext cx="7494096" cy="448627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1</xdr:row>
      <xdr:rowOff>28575</xdr:rowOff>
    </xdr:from>
    <xdr:to>
      <xdr:col>13</xdr:col>
      <xdr:colOff>266162</xdr:colOff>
      <xdr:row>30</xdr:row>
      <xdr:rowOff>27884</xdr:rowOff>
    </xdr:to>
    <xdr:pic>
      <xdr:nvPicPr>
        <xdr:cNvPr id="3" name="Picture 2">
          <a:extLst>
            <a:ext uri="{FF2B5EF4-FFF2-40B4-BE49-F238E27FC236}">
              <a16:creationId xmlns:a16="http://schemas.microsoft.com/office/drawing/2014/main" id="{86818A85-3762-4E5E-A9A9-41F0EA365F4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0" y="219075"/>
          <a:ext cx="8190962" cy="5523809"/>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0</xdr:row>
      <xdr:rowOff>209550</xdr:rowOff>
    </xdr:from>
    <xdr:to>
      <xdr:col>10</xdr:col>
      <xdr:colOff>122186</xdr:colOff>
      <xdr:row>21</xdr:row>
      <xdr:rowOff>85229</xdr:rowOff>
    </xdr:to>
    <xdr:pic>
      <xdr:nvPicPr>
        <xdr:cNvPr id="3" name="Picture 2">
          <a:extLst>
            <a:ext uri="{FF2B5EF4-FFF2-40B4-BE49-F238E27FC236}">
              <a16:creationId xmlns:a16="http://schemas.microsoft.com/office/drawing/2014/main" id="{36776638-F440-4F0D-9294-8056708D97B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0" y="209550"/>
          <a:ext cx="6027686" cy="3971429"/>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28575</xdr:colOff>
      <xdr:row>1</xdr:row>
      <xdr:rowOff>9525</xdr:rowOff>
    </xdr:from>
    <xdr:to>
      <xdr:col>11</xdr:col>
      <xdr:colOff>388215</xdr:colOff>
      <xdr:row>30</xdr:row>
      <xdr:rowOff>75501</xdr:rowOff>
    </xdr:to>
    <xdr:pic>
      <xdr:nvPicPr>
        <xdr:cNvPr id="2" name="Picture 1">
          <a:extLst>
            <a:ext uri="{FF2B5EF4-FFF2-40B4-BE49-F238E27FC236}">
              <a16:creationId xmlns:a16="http://schemas.microsoft.com/office/drawing/2014/main" id="{B54E1488-1322-4674-9EF9-6031DD9DE53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28575" y="200025"/>
          <a:ext cx="7065240" cy="5590476"/>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30828</xdr:colOff>
      <xdr:row>1</xdr:row>
      <xdr:rowOff>0</xdr:rowOff>
    </xdr:from>
    <xdr:to>
      <xdr:col>12</xdr:col>
      <xdr:colOff>473020</xdr:colOff>
      <xdr:row>30</xdr:row>
      <xdr:rowOff>113595</xdr:rowOff>
    </xdr:to>
    <xdr:pic>
      <xdr:nvPicPr>
        <xdr:cNvPr id="2" name="Picture 1">
          <a:extLst>
            <a:ext uri="{FF2B5EF4-FFF2-40B4-BE49-F238E27FC236}">
              <a16:creationId xmlns:a16="http://schemas.microsoft.com/office/drawing/2014/main" id="{778DFC05-784A-49CC-98B4-B57A5FE556C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30828" y="190500"/>
          <a:ext cx="7757392" cy="563809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0</xdr:colOff>
      <xdr:row>1</xdr:row>
      <xdr:rowOff>28575</xdr:rowOff>
    </xdr:from>
    <xdr:to>
      <xdr:col>14</xdr:col>
      <xdr:colOff>680</xdr:colOff>
      <xdr:row>30</xdr:row>
      <xdr:rowOff>161218</xdr:rowOff>
    </xdr:to>
    <xdr:pic>
      <xdr:nvPicPr>
        <xdr:cNvPr id="2" name="Picture 1">
          <a:extLst>
            <a:ext uri="{FF2B5EF4-FFF2-40B4-BE49-F238E27FC236}">
              <a16:creationId xmlns:a16="http://schemas.microsoft.com/office/drawing/2014/main" id="{383B53D8-57E7-4F3F-BF74-4C8A7D6386F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0" y="219075"/>
          <a:ext cx="8535080" cy="5657143"/>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743</xdr:colOff>
      <xdr:row>1</xdr:row>
      <xdr:rowOff>28575</xdr:rowOff>
    </xdr:from>
    <xdr:to>
      <xdr:col>13</xdr:col>
      <xdr:colOff>340944</xdr:colOff>
      <xdr:row>28</xdr:row>
      <xdr:rowOff>123170</xdr:rowOff>
    </xdr:to>
    <xdr:pic>
      <xdr:nvPicPr>
        <xdr:cNvPr id="2" name="Picture 1">
          <a:extLst>
            <a:ext uri="{FF2B5EF4-FFF2-40B4-BE49-F238E27FC236}">
              <a16:creationId xmlns:a16="http://schemas.microsoft.com/office/drawing/2014/main" id="{73B1EF68-79FE-49DB-BFC6-914FAAB7000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743" y="219075"/>
          <a:ext cx="8265001" cy="5238095"/>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19693</xdr:colOff>
      <xdr:row>1</xdr:row>
      <xdr:rowOff>28575</xdr:rowOff>
    </xdr:from>
    <xdr:to>
      <xdr:col>9</xdr:col>
      <xdr:colOff>236612</xdr:colOff>
      <xdr:row>24</xdr:row>
      <xdr:rowOff>75646</xdr:rowOff>
    </xdr:to>
    <xdr:pic>
      <xdr:nvPicPr>
        <xdr:cNvPr id="2" name="Picture 1">
          <a:extLst>
            <a:ext uri="{FF2B5EF4-FFF2-40B4-BE49-F238E27FC236}">
              <a16:creationId xmlns:a16="http://schemas.microsoft.com/office/drawing/2014/main" id="{EBB09BC4-49CB-4825-80BF-B6C79350A0E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19693" y="219075"/>
          <a:ext cx="5703319" cy="4428571"/>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0</xdr:col>
      <xdr:colOff>59584</xdr:colOff>
      <xdr:row>1</xdr:row>
      <xdr:rowOff>26320</xdr:rowOff>
    </xdr:from>
    <xdr:to>
      <xdr:col>8</xdr:col>
      <xdr:colOff>594924</xdr:colOff>
      <xdr:row>23</xdr:row>
      <xdr:rowOff>133350</xdr:rowOff>
    </xdr:to>
    <xdr:pic>
      <xdr:nvPicPr>
        <xdr:cNvPr id="2" name="Picture 1">
          <a:extLst>
            <a:ext uri="{FF2B5EF4-FFF2-40B4-BE49-F238E27FC236}">
              <a16:creationId xmlns:a16="http://schemas.microsoft.com/office/drawing/2014/main" id="{DC990F57-E5B0-4309-8F83-83902BE2FE1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59584" y="216820"/>
          <a:ext cx="5412140" cy="4298030"/>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0</xdr:col>
      <xdr:colOff>0</xdr:colOff>
      <xdr:row>1</xdr:row>
      <xdr:rowOff>19050</xdr:rowOff>
    </xdr:from>
    <xdr:to>
      <xdr:col>9</xdr:col>
      <xdr:colOff>465958</xdr:colOff>
      <xdr:row>30</xdr:row>
      <xdr:rowOff>161217</xdr:rowOff>
    </xdr:to>
    <xdr:pic>
      <xdr:nvPicPr>
        <xdr:cNvPr id="2" name="Picture 1">
          <a:extLst>
            <a:ext uri="{FF2B5EF4-FFF2-40B4-BE49-F238E27FC236}">
              <a16:creationId xmlns:a16="http://schemas.microsoft.com/office/drawing/2014/main" id="{D8336673-E6B0-447E-AA78-48C6983F4DF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0" y="209550"/>
          <a:ext cx="5952358" cy="5666667"/>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0</xdr:col>
      <xdr:colOff>0</xdr:colOff>
      <xdr:row>1</xdr:row>
      <xdr:rowOff>19050</xdr:rowOff>
    </xdr:from>
    <xdr:to>
      <xdr:col>9</xdr:col>
      <xdr:colOff>205855</xdr:colOff>
      <xdr:row>29</xdr:row>
      <xdr:rowOff>104098</xdr:rowOff>
    </xdr:to>
    <xdr:pic>
      <xdr:nvPicPr>
        <xdr:cNvPr id="2" name="Picture 1">
          <a:extLst>
            <a:ext uri="{FF2B5EF4-FFF2-40B4-BE49-F238E27FC236}">
              <a16:creationId xmlns:a16="http://schemas.microsoft.com/office/drawing/2014/main" id="{EACB3797-E965-42AC-8EE7-706352C1C0F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0" y="209550"/>
          <a:ext cx="5692255" cy="5419048"/>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0</xdr:col>
      <xdr:colOff>0</xdr:colOff>
      <xdr:row>1</xdr:row>
      <xdr:rowOff>28575</xdr:rowOff>
    </xdr:from>
    <xdr:to>
      <xdr:col>12</xdr:col>
      <xdr:colOff>397262</xdr:colOff>
      <xdr:row>27</xdr:row>
      <xdr:rowOff>189861</xdr:rowOff>
    </xdr:to>
    <xdr:pic>
      <xdr:nvPicPr>
        <xdr:cNvPr id="2" name="Picture 1">
          <a:extLst>
            <a:ext uri="{FF2B5EF4-FFF2-40B4-BE49-F238E27FC236}">
              <a16:creationId xmlns:a16="http://schemas.microsoft.com/office/drawing/2014/main" id="{83B84B3A-F54F-4A88-B8E2-0EE8E6A699B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0" y="219075"/>
          <a:ext cx="7712462" cy="5114286"/>
        </a:xfrm>
        <a:prstGeom prst="rect">
          <a:avLst/>
        </a:prstGeom>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0</xdr:col>
      <xdr:colOff>0</xdr:colOff>
      <xdr:row>0</xdr:row>
      <xdr:rowOff>180975</xdr:rowOff>
    </xdr:from>
    <xdr:to>
      <xdr:col>9</xdr:col>
      <xdr:colOff>116933</xdr:colOff>
      <xdr:row>27</xdr:row>
      <xdr:rowOff>161284</xdr:rowOff>
    </xdr:to>
    <xdr:pic>
      <xdr:nvPicPr>
        <xdr:cNvPr id="2" name="Picture 1">
          <a:extLst>
            <a:ext uri="{FF2B5EF4-FFF2-40B4-BE49-F238E27FC236}">
              <a16:creationId xmlns:a16="http://schemas.microsoft.com/office/drawing/2014/main" id="{94A70FB0-7BD4-4F7A-B4FB-EFD2C0AF6BA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0" y="180975"/>
          <a:ext cx="5603333" cy="5123809"/>
        </a:xfrm>
        <a:prstGeom prst="rect">
          <a:avLst/>
        </a:prstGeom>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0</xdr:col>
      <xdr:colOff>0</xdr:colOff>
      <xdr:row>1</xdr:row>
      <xdr:rowOff>0</xdr:rowOff>
    </xdr:from>
    <xdr:to>
      <xdr:col>13</xdr:col>
      <xdr:colOff>249273</xdr:colOff>
      <xdr:row>30</xdr:row>
      <xdr:rowOff>18357</xdr:rowOff>
    </xdr:to>
    <xdr:pic>
      <xdr:nvPicPr>
        <xdr:cNvPr id="2" name="Picture 1">
          <a:extLst>
            <a:ext uri="{FF2B5EF4-FFF2-40B4-BE49-F238E27FC236}">
              <a16:creationId xmlns:a16="http://schemas.microsoft.com/office/drawing/2014/main" id="{D2BF54AD-9845-4328-BB3B-E8FDE2962CF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0" y="190500"/>
          <a:ext cx="8174073" cy="5542857"/>
        </a:xfrm>
        <a:prstGeom prst="rect">
          <a:avLst/>
        </a:prstGeom>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0</xdr:col>
      <xdr:colOff>0</xdr:colOff>
      <xdr:row>0</xdr:row>
      <xdr:rowOff>180975</xdr:rowOff>
    </xdr:from>
    <xdr:to>
      <xdr:col>11</xdr:col>
      <xdr:colOff>556367</xdr:colOff>
      <xdr:row>28</xdr:row>
      <xdr:rowOff>27927</xdr:rowOff>
    </xdr:to>
    <xdr:pic>
      <xdr:nvPicPr>
        <xdr:cNvPr id="2" name="Picture 1">
          <a:extLst>
            <a:ext uri="{FF2B5EF4-FFF2-40B4-BE49-F238E27FC236}">
              <a16:creationId xmlns:a16="http://schemas.microsoft.com/office/drawing/2014/main" id="{D1543259-BE9D-443B-8D07-4E7B73E7594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0" y="180975"/>
          <a:ext cx="7261967" cy="5180952"/>
        </a:xfrm>
        <a:prstGeom prst="rect">
          <a:avLst/>
        </a:prstGeom>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0</xdr:col>
      <xdr:colOff>0</xdr:colOff>
      <xdr:row>1</xdr:row>
      <xdr:rowOff>0</xdr:rowOff>
    </xdr:from>
    <xdr:to>
      <xdr:col>12</xdr:col>
      <xdr:colOff>318231</xdr:colOff>
      <xdr:row>27</xdr:row>
      <xdr:rowOff>113667</xdr:rowOff>
    </xdr:to>
    <xdr:pic>
      <xdr:nvPicPr>
        <xdr:cNvPr id="2" name="Picture 1">
          <a:extLst>
            <a:ext uri="{FF2B5EF4-FFF2-40B4-BE49-F238E27FC236}">
              <a16:creationId xmlns:a16="http://schemas.microsoft.com/office/drawing/2014/main" id="{44F7D047-E1E4-4ED9-805C-BB28872537B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0" y="190500"/>
          <a:ext cx="7633431" cy="5066667"/>
        </a:xfrm>
        <a:prstGeom prst="rect">
          <a:avLst/>
        </a:prstGeom>
      </xdr:spPr>
    </xdr:pic>
    <xdr:clientData/>
  </xdr:twoCellAnchor>
</xdr:wsDr>
</file>

<file path=xl/drawings/drawing20.xml><?xml version="1.0" encoding="utf-8"?>
<xdr:wsDr xmlns:xdr="http://schemas.openxmlformats.org/drawingml/2006/spreadsheetDrawing" xmlns:a="http://schemas.openxmlformats.org/drawingml/2006/main">
  <xdr:twoCellAnchor editAs="oneCell">
    <xdr:from>
      <xdr:col>0</xdr:col>
      <xdr:colOff>28575</xdr:colOff>
      <xdr:row>1</xdr:row>
      <xdr:rowOff>19050</xdr:rowOff>
    </xdr:from>
    <xdr:to>
      <xdr:col>14</xdr:col>
      <xdr:colOff>311475</xdr:colOff>
      <xdr:row>28</xdr:row>
      <xdr:rowOff>161264</xdr:rowOff>
    </xdr:to>
    <xdr:pic>
      <xdr:nvPicPr>
        <xdr:cNvPr id="2" name="Picture 1">
          <a:extLst>
            <a:ext uri="{FF2B5EF4-FFF2-40B4-BE49-F238E27FC236}">
              <a16:creationId xmlns:a16="http://schemas.microsoft.com/office/drawing/2014/main" id="{844DAAD7-0519-4F3C-8C3A-B42BB27CA87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28575" y="209550"/>
          <a:ext cx="8817300" cy="5285714"/>
        </a:xfrm>
        <a:prstGeom prst="rect">
          <a:avLst/>
        </a:prstGeom>
      </xdr:spPr>
    </xdr:pic>
    <xdr:clientData/>
  </xdr:twoCellAnchor>
</xdr:wsDr>
</file>

<file path=xl/drawings/drawing21.xml><?xml version="1.0" encoding="utf-8"?>
<xdr:wsDr xmlns:xdr="http://schemas.openxmlformats.org/drawingml/2006/spreadsheetDrawing" xmlns:a="http://schemas.openxmlformats.org/drawingml/2006/main">
  <xdr:twoCellAnchor editAs="oneCell">
    <xdr:from>
      <xdr:col>0</xdr:col>
      <xdr:colOff>0</xdr:colOff>
      <xdr:row>1</xdr:row>
      <xdr:rowOff>0</xdr:rowOff>
    </xdr:from>
    <xdr:to>
      <xdr:col>15</xdr:col>
      <xdr:colOff>230009</xdr:colOff>
      <xdr:row>28</xdr:row>
      <xdr:rowOff>142214</xdr:rowOff>
    </xdr:to>
    <xdr:pic>
      <xdr:nvPicPr>
        <xdr:cNvPr id="2" name="Picture 1">
          <a:extLst>
            <a:ext uri="{FF2B5EF4-FFF2-40B4-BE49-F238E27FC236}">
              <a16:creationId xmlns:a16="http://schemas.microsoft.com/office/drawing/2014/main" id="{63C58F47-0FE4-46EB-93CD-2CC8218FBA1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0" y="190500"/>
          <a:ext cx="9374009" cy="5285714"/>
        </a:xfrm>
        <a:prstGeom prst="rect">
          <a:avLst/>
        </a:prstGeom>
      </xdr:spPr>
    </xdr:pic>
    <xdr:clientData/>
  </xdr:twoCellAnchor>
</xdr:wsDr>
</file>

<file path=xl/drawings/drawing22.xml><?xml version="1.0" encoding="utf-8"?>
<xdr:wsDr xmlns:xdr="http://schemas.openxmlformats.org/drawingml/2006/spreadsheetDrawing" xmlns:a="http://schemas.openxmlformats.org/drawingml/2006/main">
  <xdr:twoCellAnchor editAs="oneCell">
    <xdr:from>
      <xdr:col>0</xdr:col>
      <xdr:colOff>15289</xdr:colOff>
      <xdr:row>0</xdr:row>
      <xdr:rowOff>180975</xdr:rowOff>
    </xdr:from>
    <xdr:to>
      <xdr:col>13</xdr:col>
      <xdr:colOff>574036</xdr:colOff>
      <xdr:row>30</xdr:row>
      <xdr:rowOff>104070</xdr:rowOff>
    </xdr:to>
    <xdr:pic>
      <xdr:nvPicPr>
        <xdr:cNvPr id="2" name="Picture 1">
          <a:extLst>
            <a:ext uri="{FF2B5EF4-FFF2-40B4-BE49-F238E27FC236}">
              <a16:creationId xmlns:a16="http://schemas.microsoft.com/office/drawing/2014/main" id="{33DA625C-2C1B-449C-BA2D-9A144CBD392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15289" y="180975"/>
          <a:ext cx="8483547" cy="5638095"/>
        </a:xfrm>
        <a:prstGeom prst="rect">
          <a:avLst/>
        </a:prstGeom>
      </xdr:spPr>
    </xdr:pic>
    <xdr:clientData/>
  </xdr:twoCellAnchor>
</xdr:wsDr>
</file>

<file path=xl/drawings/drawing23.xml><?xml version="1.0" encoding="utf-8"?>
<xdr:wsDr xmlns:xdr="http://schemas.openxmlformats.org/drawingml/2006/spreadsheetDrawing" xmlns:a="http://schemas.openxmlformats.org/drawingml/2006/main">
  <xdr:twoCellAnchor editAs="oneCell">
    <xdr:from>
      <xdr:col>0</xdr:col>
      <xdr:colOff>38100</xdr:colOff>
      <xdr:row>0</xdr:row>
      <xdr:rowOff>180975</xdr:rowOff>
    </xdr:from>
    <xdr:to>
      <xdr:col>13</xdr:col>
      <xdr:colOff>430659</xdr:colOff>
      <xdr:row>29</xdr:row>
      <xdr:rowOff>65999</xdr:rowOff>
    </xdr:to>
    <xdr:pic>
      <xdr:nvPicPr>
        <xdr:cNvPr id="2" name="Picture 1">
          <a:extLst>
            <a:ext uri="{FF2B5EF4-FFF2-40B4-BE49-F238E27FC236}">
              <a16:creationId xmlns:a16="http://schemas.microsoft.com/office/drawing/2014/main" id="{3C0918C7-59CA-40F6-8060-1CB5E8C6FA4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38100" y="180975"/>
          <a:ext cx="8317359" cy="5409524"/>
        </a:xfrm>
        <a:prstGeom prst="rect">
          <a:avLst/>
        </a:prstGeom>
      </xdr:spPr>
    </xdr:pic>
    <xdr:clientData/>
  </xdr:twoCellAnchor>
</xdr:wsDr>
</file>

<file path=xl/drawings/drawing24.xml><?xml version="1.0" encoding="utf-8"?>
<xdr:wsDr xmlns:xdr="http://schemas.openxmlformats.org/drawingml/2006/spreadsheetDrawing" xmlns:a="http://schemas.openxmlformats.org/drawingml/2006/main">
  <xdr:twoCellAnchor editAs="oneCell">
    <xdr:from>
      <xdr:col>0</xdr:col>
      <xdr:colOff>35411</xdr:colOff>
      <xdr:row>1</xdr:row>
      <xdr:rowOff>0</xdr:rowOff>
    </xdr:from>
    <xdr:to>
      <xdr:col>11</xdr:col>
      <xdr:colOff>135171</xdr:colOff>
      <xdr:row>28</xdr:row>
      <xdr:rowOff>27929</xdr:rowOff>
    </xdr:to>
    <xdr:pic>
      <xdr:nvPicPr>
        <xdr:cNvPr id="2" name="Picture 1">
          <a:extLst>
            <a:ext uri="{FF2B5EF4-FFF2-40B4-BE49-F238E27FC236}">
              <a16:creationId xmlns:a16="http://schemas.microsoft.com/office/drawing/2014/main" id="{3F0ED6A9-8E1E-42DF-81BC-FECFF377C06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35411" y="190500"/>
          <a:ext cx="6805360" cy="5171429"/>
        </a:xfrm>
        <a:prstGeom prst="rect">
          <a:avLst/>
        </a:prstGeom>
      </xdr:spPr>
    </xdr:pic>
    <xdr:clientData/>
  </xdr:twoCellAnchor>
</xdr:wsDr>
</file>

<file path=xl/drawings/drawing25.xml><?xml version="1.0" encoding="utf-8"?>
<xdr:wsDr xmlns:xdr="http://schemas.openxmlformats.org/drawingml/2006/spreadsheetDrawing" xmlns:a="http://schemas.openxmlformats.org/drawingml/2006/main">
  <xdr:twoCellAnchor editAs="oneCell">
    <xdr:from>
      <xdr:col>0</xdr:col>
      <xdr:colOff>2503</xdr:colOff>
      <xdr:row>1</xdr:row>
      <xdr:rowOff>0</xdr:rowOff>
    </xdr:from>
    <xdr:to>
      <xdr:col>14</xdr:col>
      <xdr:colOff>520208</xdr:colOff>
      <xdr:row>28</xdr:row>
      <xdr:rowOff>56500</xdr:rowOff>
    </xdr:to>
    <xdr:pic>
      <xdr:nvPicPr>
        <xdr:cNvPr id="2" name="Picture 1">
          <a:extLst>
            <a:ext uri="{FF2B5EF4-FFF2-40B4-BE49-F238E27FC236}">
              <a16:creationId xmlns:a16="http://schemas.microsoft.com/office/drawing/2014/main" id="{AC3E8F01-B4B9-4351-A0E9-D6C813F3DE1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2503" y="190500"/>
          <a:ext cx="9052105" cy="5200000"/>
        </a:xfrm>
        <a:prstGeom prst="rect">
          <a:avLst/>
        </a:prstGeom>
      </xdr:spPr>
    </xdr:pic>
    <xdr:clientData/>
  </xdr:twoCellAnchor>
</xdr:wsDr>
</file>

<file path=xl/drawings/drawing26.xml><?xml version="1.0" encoding="utf-8"?>
<xdr:wsDr xmlns:xdr="http://schemas.openxmlformats.org/drawingml/2006/spreadsheetDrawing" xmlns:a="http://schemas.openxmlformats.org/drawingml/2006/main">
  <xdr:twoCellAnchor editAs="oneCell">
    <xdr:from>
      <xdr:col>0</xdr:col>
      <xdr:colOff>0</xdr:colOff>
      <xdr:row>1</xdr:row>
      <xdr:rowOff>9525</xdr:rowOff>
    </xdr:from>
    <xdr:to>
      <xdr:col>13</xdr:col>
      <xdr:colOff>521620</xdr:colOff>
      <xdr:row>30</xdr:row>
      <xdr:rowOff>46930</xdr:rowOff>
    </xdr:to>
    <xdr:pic>
      <xdr:nvPicPr>
        <xdr:cNvPr id="2" name="Picture 1">
          <a:extLst>
            <a:ext uri="{FF2B5EF4-FFF2-40B4-BE49-F238E27FC236}">
              <a16:creationId xmlns:a16="http://schemas.microsoft.com/office/drawing/2014/main" id="{1DB8B776-9EB6-4642-8429-C83D53A4F69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0" y="200025"/>
          <a:ext cx="8446420" cy="5561905"/>
        </a:xfrm>
        <a:prstGeom prst="rect">
          <a:avLst/>
        </a:prstGeom>
      </xdr:spPr>
    </xdr:pic>
    <xdr:clientData/>
  </xdr:twoCellAnchor>
</xdr:wsDr>
</file>

<file path=xl/drawings/drawing27.xml><?xml version="1.0" encoding="utf-8"?>
<xdr:wsDr xmlns:xdr="http://schemas.openxmlformats.org/drawingml/2006/spreadsheetDrawing" xmlns:a="http://schemas.openxmlformats.org/drawingml/2006/main">
  <xdr:twoCellAnchor editAs="oneCell">
    <xdr:from>
      <xdr:col>0</xdr:col>
      <xdr:colOff>5668</xdr:colOff>
      <xdr:row>0</xdr:row>
      <xdr:rowOff>187507</xdr:rowOff>
    </xdr:from>
    <xdr:to>
      <xdr:col>10</xdr:col>
      <xdr:colOff>336114</xdr:colOff>
      <xdr:row>25</xdr:row>
      <xdr:rowOff>88079</xdr:rowOff>
    </xdr:to>
    <xdr:pic>
      <xdr:nvPicPr>
        <xdr:cNvPr id="2" name="Picture 1">
          <a:extLst>
            <a:ext uri="{FF2B5EF4-FFF2-40B4-BE49-F238E27FC236}">
              <a16:creationId xmlns:a16="http://schemas.microsoft.com/office/drawing/2014/main" id="{21FE9CF6-92FC-4438-96DB-A86999419BC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5668" y="187507"/>
          <a:ext cx="6426446" cy="4663072"/>
        </a:xfrm>
        <a:prstGeom prst="rect">
          <a:avLst/>
        </a:prstGeom>
      </xdr:spPr>
    </xdr:pic>
    <xdr:clientData/>
  </xdr:twoCellAnchor>
</xdr:wsDr>
</file>

<file path=xl/drawings/drawing28.xml><?xml version="1.0" encoding="utf-8"?>
<xdr:wsDr xmlns:xdr="http://schemas.openxmlformats.org/drawingml/2006/spreadsheetDrawing" xmlns:a="http://schemas.openxmlformats.org/drawingml/2006/main">
  <xdr:twoCellAnchor editAs="oneCell">
    <xdr:from>
      <xdr:col>0</xdr:col>
      <xdr:colOff>39635</xdr:colOff>
      <xdr:row>1</xdr:row>
      <xdr:rowOff>9525</xdr:rowOff>
    </xdr:from>
    <xdr:to>
      <xdr:col>13</xdr:col>
      <xdr:colOff>16384</xdr:colOff>
      <xdr:row>30</xdr:row>
      <xdr:rowOff>123120</xdr:rowOff>
    </xdr:to>
    <xdr:pic>
      <xdr:nvPicPr>
        <xdr:cNvPr id="2" name="Picture 1">
          <a:extLst>
            <a:ext uri="{FF2B5EF4-FFF2-40B4-BE49-F238E27FC236}">
              <a16:creationId xmlns:a16="http://schemas.microsoft.com/office/drawing/2014/main" id="{DDA6511A-6C78-48D7-AB08-7ADE585D417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39635" y="200025"/>
          <a:ext cx="7901549" cy="5638095"/>
        </a:xfrm>
        <a:prstGeom prst="rect">
          <a:avLst/>
        </a:prstGeom>
      </xdr:spPr>
    </xdr:pic>
    <xdr:clientData/>
  </xdr:twoCellAnchor>
</xdr:wsDr>
</file>

<file path=xl/drawings/drawing29.xml><?xml version="1.0" encoding="utf-8"?>
<xdr:wsDr xmlns:xdr="http://schemas.openxmlformats.org/drawingml/2006/spreadsheetDrawing" xmlns:a="http://schemas.openxmlformats.org/drawingml/2006/main">
  <xdr:twoCellAnchor editAs="oneCell">
    <xdr:from>
      <xdr:col>0</xdr:col>
      <xdr:colOff>0</xdr:colOff>
      <xdr:row>1</xdr:row>
      <xdr:rowOff>19050</xdr:rowOff>
    </xdr:from>
    <xdr:to>
      <xdr:col>11</xdr:col>
      <xdr:colOff>372310</xdr:colOff>
      <xdr:row>26</xdr:row>
      <xdr:rowOff>132740</xdr:rowOff>
    </xdr:to>
    <xdr:pic>
      <xdr:nvPicPr>
        <xdr:cNvPr id="2" name="Picture 1">
          <a:extLst>
            <a:ext uri="{FF2B5EF4-FFF2-40B4-BE49-F238E27FC236}">
              <a16:creationId xmlns:a16="http://schemas.microsoft.com/office/drawing/2014/main" id="{43F4462C-1A2E-488D-BA50-77CC2DAFDC2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0" y="209550"/>
          <a:ext cx="7077910" cy="4876190"/>
        </a:xfrm>
        <a:prstGeom prst="rect">
          <a:avLst/>
        </a:prstGeom>
      </xdr:spPr>
    </xdr:pic>
    <xdr:clientData/>
  </xdr:twoCellAnchor>
</xdr:wsDr>
</file>

<file path=xl/drawings/drawing30.xml><?xml version="1.0" encoding="utf-8"?>
<xdr:wsDr xmlns:xdr="http://schemas.openxmlformats.org/drawingml/2006/spreadsheetDrawing" xmlns:a="http://schemas.openxmlformats.org/drawingml/2006/main">
  <xdr:twoCellAnchor editAs="oneCell">
    <xdr:from>
      <xdr:col>0</xdr:col>
      <xdr:colOff>12672</xdr:colOff>
      <xdr:row>1</xdr:row>
      <xdr:rowOff>9525</xdr:rowOff>
    </xdr:from>
    <xdr:to>
      <xdr:col>14</xdr:col>
      <xdr:colOff>176677</xdr:colOff>
      <xdr:row>26</xdr:row>
      <xdr:rowOff>151787</xdr:rowOff>
    </xdr:to>
    <xdr:pic>
      <xdr:nvPicPr>
        <xdr:cNvPr id="2" name="Picture 1">
          <a:extLst>
            <a:ext uri="{FF2B5EF4-FFF2-40B4-BE49-F238E27FC236}">
              <a16:creationId xmlns:a16="http://schemas.microsoft.com/office/drawing/2014/main" id="{80558673-D747-46A5-BD94-68683A5E758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12672" y="200025"/>
          <a:ext cx="8698405" cy="4904762"/>
        </a:xfrm>
        <a:prstGeom prst="rect">
          <a:avLst/>
        </a:prstGeom>
      </xdr:spPr>
    </xdr:pic>
    <xdr:clientData/>
  </xdr:twoCellAnchor>
</xdr:wsDr>
</file>

<file path=xl/drawings/drawing31.xml><?xml version="1.0" encoding="utf-8"?>
<xdr:wsDr xmlns:xdr="http://schemas.openxmlformats.org/drawingml/2006/spreadsheetDrawing" xmlns:a="http://schemas.openxmlformats.org/drawingml/2006/main">
  <xdr:twoCellAnchor editAs="oneCell">
    <xdr:from>
      <xdr:col>0</xdr:col>
      <xdr:colOff>9525</xdr:colOff>
      <xdr:row>1</xdr:row>
      <xdr:rowOff>12905</xdr:rowOff>
    </xdr:from>
    <xdr:to>
      <xdr:col>15</xdr:col>
      <xdr:colOff>17906</xdr:colOff>
      <xdr:row>27</xdr:row>
      <xdr:rowOff>138838</xdr:rowOff>
    </xdr:to>
    <xdr:pic>
      <xdr:nvPicPr>
        <xdr:cNvPr id="2" name="Picture 1">
          <a:extLst>
            <a:ext uri="{FF2B5EF4-FFF2-40B4-BE49-F238E27FC236}">
              <a16:creationId xmlns:a16="http://schemas.microsoft.com/office/drawing/2014/main" id="{46AFBDCD-2B32-4064-A820-116A3E84E7C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9525" y="203405"/>
          <a:ext cx="9152381" cy="5078933"/>
        </a:xfrm>
        <a:prstGeom prst="rect">
          <a:avLst/>
        </a:prstGeom>
      </xdr:spPr>
    </xdr:pic>
    <xdr:clientData/>
  </xdr:twoCellAnchor>
</xdr:wsDr>
</file>

<file path=xl/drawings/drawing32.xml><?xml version="1.0" encoding="utf-8"?>
<xdr:wsDr xmlns:xdr="http://schemas.openxmlformats.org/drawingml/2006/spreadsheetDrawing" xmlns:a="http://schemas.openxmlformats.org/drawingml/2006/main">
  <xdr:twoCellAnchor editAs="oneCell">
    <xdr:from>
      <xdr:col>0</xdr:col>
      <xdr:colOff>19050</xdr:colOff>
      <xdr:row>1</xdr:row>
      <xdr:rowOff>0</xdr:rowOff>
    </xdr:from>
    <xdr:to>
      <xdr:col>12</xdr:col>
      <xdr:colOff>190719</xdr:colOff>
      <xdr:row>29</xdr:row>
      <xdr:rowOff>75524</xdr:rowOff>
    </xdr:to>
    <xdr:pic>
      <xdr:nvPicPr>
        <xdr:cNvPr id="2" name="Picture 1">
          <a:extLst>
            <a:ext uri="{FF2B5EF4-FFF2-40B4-BE49-F238E27FC236}">
              <a16:creationId xmlns:a16="http://schemas.microsoft.com/office/drawing/2014/main" id="{22AE34E7-67E2-43BF-9B0C-27EE0EDDAD0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19050" y="190500"/>
          <a:ext cx="7486869" cy="5409524"/>
        </a:xfrm>
        <a:prstGeom prst="rect">
          <a:avLst/>
        </a:prstGeom>
      </xdr:spPr>
    </xdr:pic>
    <xdr:clientData/>
  </xdr:twoCellAnchor>
</xdr:wsDr>
</file>

<file path=xl/drawings/drawing33.xml><?xml version="1.0" encoding="utf-8"?>
<xdr:wsDr xmlns:xdr="http://schemas.openxmlformats.org/drawingml/2006/spreadsheetDrawing" xmlns:a="http://schemas.openxmlformats.org/drawingml/2006/main">
  <xdr:twoCellAnchor editAs="oneCell">
    <xdr:from>
      <xdr:col>0</xdr:col>
      <xdr:colOff>10635</xdr:colOff>
      <xdr:row>0</xdr:row>
      <xdr:rowOff>180975</xdr:rowOff>
    </xdr:from>
    <xdr:to>
      <xdr:col>12</xdr:col>
      <xdr:colOff>283489</xdr:colOff>
      <xdr:row>30</xdr:row>
      <xdr:rowOff>113594</xdr:rowOff>
    </xdr:to>
    <xdr:pic>
      <xdr:nvPicPr>
        <xdr:cNvPr id="2" name="Picture 1">
          <a:extLst>
            <a:ext uri="{FF2B5EF4-FFF2-40B4-BE49-F238E27FC236}">
              <a16:creationId xmlns:a16="http://schemas.microsoft.com/office/drawing/2014/main" id="{19FB20CE-A0F8-4006-9532-9B43FE13104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10635" y="180975"/>
          <a:ext cx="7588054" cy="5647619"/>
        </a:xfrm>
        <a:prstGeom prst="rect">
          <a:avLst/>
        </a:prstGeom>
      </xdr:spPr>
    </xdr:pic>
    <xdr:clientData/>
  </xdr:twoCellAnchor>
</xdr:wsDr>
</file>

<file path=xl/drawings/drawing34.xml><?xml version="1.0" encoding="utf-8"?>
<xdr:wsDr xmlns:xdr="http://schemas.openxmlformats.org/drawingml/2006/spreadsheetDrawing" xmlns:a="http://schemas.openxmlformats.org/drawingml/2006/main">
  <xdr:twoCellAnchor editAs="oneCell">
    <xdr:from>
      <xdr:col>0</xdr:col>
      <xdr:colOff>10831</xdr:colOff>
      <xdr:row>1</xdr:row>
      <xdr:rowOff>9525</xdr:rowOff>
    </xdr:from>
    <xdr:to>
      <xdr:col>12</xdr:col>
      <xdr:colOff>264304</xdr:colOff>
      <xdr:row>30</xdr:row>
      <xdr:rowOff>151692</xdr:rowOff>
    </xdr:to>
    <xdr:pic>
      <xdr:nvPicPr>
        <xdr:cNvPr id="2" name="Picture 1">
          <a:extLst>
            <a:ext uri="{FF2B5EF4-FFF2-40B4-BE49-F238E27FC236}">
              <a16:creationId xmlns:a16="http://schemas.microsoft.com/office/drawing/2014/main" id="{D75077AE-13CF-4BFE-BF65-970C3F2C1F2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10831" y="200025"/>
          <a:ext cx="7568673" cy="5666667"/>
        </a:xfrm>
        <a:prstGeom prst="rect">
          <a:avLst/>
        </a:prstGeom>
      </xdr:spPr>
    </xdr:pic>
    <xdr:clientData/>
  </xdr:twoCellAnchor>
</xdr:wsDr>
</file>

<file path=xl/drawings/drawing35.xml><?xml version="1.0" encoding="utf-8"?>
<xdr:wsDr xmlns:xdr="http://schemas.openxmlformats.org/drawingml/2006/spreadsheetDrawing" xmlns:a="http://schemas.openxmlformats.org/drawingml/2006/main">
  <xdr:twoCellAnchor editAs="oneCell">
    <xdr:from>
      <xdr:col>0</xdr:col>
      <xdr:colOff>4636</xdr:colOff>
      <xdr:row>1</xdr:row>
      <xdr:rowOff>19050</xdr:rowOff>
    </xdr:from>
    <xdr:to>
      <xdr:col>12</xdr:col>
      <xdr:colOff>13278</xdr:colOff>
      <xdr:row>26</xdr:row>
      <xdr:rowOff>94645</xdr:rowOff>
    </xdr:to>
    <xdr:pic>
      <xdr:nvPicPr>
        <xdr:cNvPr id="2" name="Picture 1">
          <a:extLst>
            <a:ext uri="{FF2B5EF4-FFF2-40B4-BE49-F238E27FC236}">
              <a16:creationId xmlns:a16="http://schemas.microsoft.com/office/drawing/2014/main" id="{3CD9B2DF-74F3-421E-850E-F757A538AF5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4636" y="209550"/>
          <a:ext cx="7323842" cy="4838095"/>
        </a:xfrm>
        <a:prstGeom prst="rect">
          <a:avLst/>
        </a:prstGeom>
      </xdr:spPr>
    </xdr:pic>
    <xdr:clientData/>
  </xdr:twoCellAnchor>
</xdr:wsDr>
</file>

<file path=xl/drawings/drawing36.xml><?xml version="1.0" encoding="utf-8"?>
<xdr:wsDr xmlns:xdr="http://schemas.openxmlformats.org/drawingml/2006/spreadsheetDrawing" xmlns:a="http://schemas.openxmlformats.org/drawingml/2006/main">
  <xdr:twoCellAnchor editAs="oneCell">
    <xdr:from>
      <xdr:col>0</xdr:col>
      <xdr:colOff>0</xdr:colOff>
      <xdr:row>0</xdr:row>
      <xdr:rowOff>180975</xdr:rowOff>
    </xdr:from>
    <xdr:to>
      <xdr:col>12</xdr:col>
      <xdr:colOff>586827</xdr:colOff>
      <xdr:row>28</xdr:row>
      <xdr:rowOff>113642</xdr:rowOff>
    </xdr:to>
    <xdr:pic>
      <xdr:nvPicPr>
        <xdr:cNvPr id="2" name="Picture 1">
          <a:extLst>
            <a:ext uri="{FF2B5EF4-FFF2-40B4-BE49-F238E27FC236}">
              <a16:creationId xmlns:a16="http://schemas.microsoft.com/office/drawing/2014/main" id="{C67DF134-A0BE-40C3-92FD-0D73F57DC7A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0" y="180975"/>
          <a:ext cx="7902027" cy="5266667"/>
        </a:xfrm>
        <a:prstGeom prst="rect">
          <a:avLst/>
        </a:prstGeom>
      </xdr:spPr>
    </xdr:pic>
    <xdr:clientData/>
  </xdr:twoCellAnchor>
</xdr:wsDr>
</file>

<file path=xl/drawings/drawing37.xml><?xml version="1.0" encoding="utf-8"?>
<xdr:wsDr xmlns:xdr="http://schemas.openxmlformats.org/drawingml/2006/spreadsheetDrawing" xmlns:a="http://schemas.openxmlformats.org/drawingml/2006/main">
  <xdr:twoCellAnchor editAs="oneCell">
    <xdr:from>
      <xdr:col>0</xdr:col>
      <xdr:colOff>14128</xdr:colOff>
      <xdr:row>1</xdr:row>
      <xdr:rowOff>9525</xdr:rowOff>
    </xdr:from>
    <xdr:to>
      <xdr:col>12</xdr:col>
      <xdr:colOff>584800</xdr:colOff>
      <xdr:row>27</xdr:row>
      <xdr:rowOff>170811</xdr:rowOff>
    </xdr:to>
    <xdr:pic>
      <xdr:nvPicPr>
        <xdr:cNvPr id="2" name="Picture 1">
          <a:extLst>
            <a:ext uri="{FF2B5EF4-FFF2-40B4-BE49-F238E27FC236}">
              <a16:creationId xmlns:a16="http://schemas.microsoft.com/office/drawing/2014/main" id="{BA62C06E-9A33-471E-8182-77EFA789167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14128" y="200025"/>
          <a:ext cx="7885872" cy="5114286"/>
        </a:xfrm>
        <a:prstGeom prst="rect">
          <a:avLst/>
        </a:prstGeom>
      </xdr:spPr>
    </xdr:pic>
    <xdr:clientData/>
  </xdr:twoCellAnchor>
</xdr:wsDr>
</file>

<file path=xl/drawings/drawing38.xml><?xml version="1.0" encoding="utf-8"?>
<xdr:wsDr xmlns:xdr="http://schemas.openxmlformats.org/drawingml/2006/spreadsheetDrawing" xmlns:a="http://schemas.openxmlformats.org/drawingml/2006/main">
  <xdr:twoCellAnchor editAs="oneCell">
    <xdr:from>
      <xdr:col>0</xdr:col>
      <xdr:colOff>0</xdr:colOff>
      <xdr:row>1</xdr:row>
      <xdr:rowOff>0</xdr:rowOff>
    </xdr:from>
    <xdr:to>
      <xdr:col>0</xdr:col>
      <xdr:colOff>304800</xdr:colOff>
      <xdr:row>2</xdr:row>
      <xdr:rowOff>114300</xdr:rowOff>
    </xdr:to>
    <xdr:sp macro="" textlink="">
      <xdr:nvSpPr>
        <xdr:cNvPr id="276481" name="AutoShape 1">
          <a:extLst>
            <a:ext uri="{FF2B5EF4-FFF2-40B4-BE49-F238E27FC236}">
              <a16:creationId xmlns:a16="http://schemas.microsoft.com/office/drawing/2014/main" id="{E545C1BC-86F3-4112-8AE4-72C969D8BA67}"/>
            </a:ext>
          </a:extLst>
        </xdr:cNvPr>
        <xdr:cNvSpPr>
          <a:spLocks noChangeAspect="1" noChangeArrowheads="1"/>
        </xdr:cNvSpPr>
      </xdr:nvSpPr>
      <xdr:spPr bwMode="auto">
        <a:xfrm>
          <a:off x="0" y="190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0</xdr:col>
      <xdr:colOff>0</xdr:colOff>
      <xdr:row>1</xdr:row>
      <xdr:rowOff>0</xdr:rowOff>
    </xdr:from>
    <xdr:to>
      <xdr:col>0</xdr:col>
      <xdr:colOff>304800</xdr:colOff>
      <xdr:row>2</xdr:row>
      <xdr:rowOff>114300</xdr:rowOff>
    </xdr:to>
    <xdr:sp macro="" textlink="">
      <xdr:nvSpPr>
        <xdr:cNvPr id="276482" name="AutoShape 2">
          <a:extLst>
            <a:ext uri="{FF2B5EF4-FFF2-40B4-BE49-F238E27FC236}">
              <a16:creationId xmlns:a16="http://schemas.microsoft.com/office/drawing/2014/main" id="{48EDD9AA-84F8-483E-9DB3-4A58DAD1636D}"/>
            </a:ext>
          </a:extLst>
        </xdr:cNvPr>
        <xdr:cNvSpPr>
          <a:spLocks noChangeAspect="1" noChangeArrowheads="1"/>
        </xdr:cNvSpPr>
      </xdr:nvSpPr>
      <xdr:spPr bwMode="auto">
        <a:xfrm>
          <a:off x="0" y="190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0</xdr:col>
      <xdr:colOff>0</xdr:colOff>
      <xdr:row>1</xdr:row>
      <xdr:rowOff>9525</xdr:rowOff>
    </xdr:from>
    <xdr:to>
      <xdr:col>8</xdr:col>
      <xdr:colOff>571909</xdr:colOff>
      <xdr:row>22</xdr:row>
      <xdr:rowOff>145596</xdr:rowOff>
    </xdr:to>
    <xdr:pic>
      <xdr:nvPicPr>
        <xdr:cNvPr id="2" name="Picture 1">
          <a:extLst>
            <a:ext uri="{FF2B5EF4-FFF2-40B4-BE49-F238E27FC236}">
              <a16:creationId xmlns:a16="http://schemas.microsoft.com/office/drawing/2014/main" id="{2F292C2D-8953-491D-823D-9874C85C50D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a:xfrm>
          <a:off x="0" y="200025"/>
          <a:ext cx="5448709" cy="4136571"/>
        </a:xfrm>
        <a:prstGeom prst="rect">
          <a:avLst/>
        </a:prstGeom>
      </xdr:spPr>
    </xdr:pic>
    <xdr:clientData/>
  </xdr:twoCellAnchor>
</xdr:wsDr>
</file>

<file path=xl/drawings/drawing39.xml><?xml version="1.0" encoding="utf-8"?>
<xdr:wsDr xmlns:xdr="http://schemas.openxmlformats.org/drawingml/2006/spreadsheetDrawing" xmlns:a="http://schemas.openxmlformats.org/drawingml/2006/main">
  <xdr:twoCellAnchor editAs="oneCell">
    <xdr:from>
      <xdr:col>0</xdr:col>
      <xdr:colOff>0</xdr:colOff>
      <xdr:row>1</xdr:row>
      <xdr:rowOff>9525</xdr:rowOff>
    </xdr:from>
    <xdr:to>
      <xdr:col>13</xdr:col>
      <xdr:colOff>165598</xdr:colOff>
      <xdr:row>28</xdr:row>
      <xdr:rowOff>8882</xdr:rowOff>
    </xdr:to>
    <xdr:pic>
      <xdr:nvPicPr>
        <xdr:cNvPr id="2" name="Picture 1">
          <a:extLst>
            <a:ext uri="{FF2B5EF4-FFF2-40B4-BE49-F238E27FC236}">
              <a16:creationId xmlns:a16="http://schemas.microsoft.com/office/drawing/2014/main" id="{AD500862-8088-465E-880F-1C10C16DBDC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0" y="200025"/>
          <a:ext cx="8090398" cy="5142857"/>
        </a:xfrm>
        <a:prstGeom prst="rect">
          <a:avLst/>
        </a:prstGeom>
      </xdr:spPr>
    </xdr:pic>
    <xdr:clientData/>
  </xdr:twoCellAnchor>
</xdr:wsDr>
</file>

<file path=xl/drawings/drawing40.xml><?xml version="1.0" encoding="utf-8"?>
<xdr:wsDr xmlns:xdr="http://schemas.openxmlformats.org/drawingml/2006/spreadsheetDrawing" xmlns:a="http://schemas.openxmlformats.org/drawingml/2006/main">
  <xdr:twoCellAnchor editAs="oneCell">
    <xdr:from>
      <xdr:col>0</xdr:col>
      <xdr:colOff>23682</xdr:colOff>
      <xdr:row>1</xdr:row>
      <xdr:rowOff>19050</xdr:rowOff>
    </xdr:from>
    <xdr:to>
      <xdr:col>11</xdr:col>
      <xdr:colOff>242094</xdr:colOff>
      <xdr:row>29</xdr:row>
      <xdr:rowOff>170764</xdr:rowOff>
    </xdr:to>
    <xdr:pic>
      <xdr:nvPicPr>
        <xdr:cNvPr id="2" name="Picture 1">
          <a:extLst>
            <a:ext uri="{FF2B5EF4-FFF2-40B4-BE49-F238E27FC236}">
              <a16:creationId xmlns:a16="http://schemas.microsoft.com/office/drawing/2014/main" id="{F5A12795-0C8C-4144-A70B-0BD65C7A1BB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23682" y="209550"/>
          <a:ext cx="6924012" cy="5485714"/>
        </a:xfrm>
        <a:prstGeom prst="rect">
          <a:avLst/>
        </a:prstGeom>
      </xdr:spPr>
    </xdr:pic>
    <xdr:clientData/>
  </xdr:twoCellAnchor>
</xdr:wsDr>
</file>

<file path=xl/drawings/drawing41.xml><?xml version="1.0" encoding="utf-8"?>
<xdr:wsDr xmlns:xdr="http://schemas.openxmlformats.org/drawingml/2006/spreadsheetDrawing" xmlns:a="http://schemas.openxmlformats.org/drawingml/2006/main">
  <xdr:twoCellAnchor editAs="oneCell">
    <xdr:from>
      <xdr:col>0</xdr:col>
      <xdr:colOff>368</xdr:colOff>
      <xdr:row>1</xdr:row>
      <xdr:rowOff>19050</xdr:rowOff>
    </xdr:from>
    <xdr:to>
      <xdr:col>14</xdr:col>
      <xdr:colOff>36518</xdr:colOff>
      <xdr:row>30</xdr:row>
      <xdr:rowOff>27883</xdr:rowOff>
    </xdr:to>
    <xdr:pic>
      <xdr:nvPicPr>
        <xdr:cNvPr id="2" name="Picture 1">
          <a:extLst>
            <a:ext uri="{FF2B5EF4-FFF2-40B4-BE49-F238E27FC236}">
              <a16:creationId xmlns:a16="http://schemas.microsoft.com/office/drawing/2014/main" id="{79AE9101-2F7E-4882-958E-BD20912867C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368" y="209550"/>
          <a:ext cx="8570550" cy="5533333"/>
        </a:xfrm>
        <a:prstGeom prst="rect">
          <a:avLst/>
        </a:prstGeom>
      </xdr:spPr>
    </xdr:pic>
    <xdr:clientData/>
  </xdr:twoCellAnchor>
</xdr:wsDr>
</file>

<file path=xl/drawings/drawing42.xml><?xml version="1.0" encoding="utf-8"?>
<xdr:wsDr xmlns:xdr="http://schemas.openxmlformats.org/drawingml/2006/spreadsheetDrawing" xmlns:a="http://schemas.openxmlformats.org/drawingml/2006/main">
  <xdr:twoCellAnchor editAs="oneCell">
    <xdr:from>
      <xdr:col>0</xdr:col>
      <xdr:colOff>0</xdr:colOff>
      <xdr:row>1</xdr:row>
      <xdr:rowOff>19050</xdr:rowOff>
    </xdr:from>
    <xdr:to>
      <xdr:col>12</xdr:col>
      <xdr:colOff>2230</xdr:colOff>
      <xdr:row>30</xdr:row>
      <xdr:rowOff>161217</xdr:rowOff>
    </xdr:to>
    <xdr:pic>
      <xdr:nvPicPr>
        <xdr:cNvPr id="2" name="Picture 1">
          <a:extLst>
            <a:ext uri="{FF2B5EF4-FFF2-40B4-BE49-F238E27FC236}">
              <a16:creationId xmlns:a16="http://schemas.microsoft.com/office/drawing/2014/main" id="{B5D32570-A04E-477B-908E-7DAC4DE4270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0" y="209550"/>
          <a:ext cx="7317430" cy="5666667"/>
        </a:xfrm>
        <a:prstGeom prst="rect">
          <a:avLst/>
        </a:prstGeom>
      </xdr:spPr>
    </xdr:pic>
    <xdr:clientData/>
  </xdr:twoCellAnchor>
</xdr:wsDr>
</file>

<file path=xl/drawings/drawing43.xml><?xml version="1.0" encoding="utf-8"?>
<xdr:wsDr xmlns:xdr="http://schemas.openxmlformats.org/drawingml/2006/spreadsheetDrawing" xmlns:a="http://schemas.openxmlformats.org/drawingml/2006/main">
  <xdr:twoCellAnchor editAs="oneCell">
    <xdr:from>
      <xdr:col>0</xdr:col>
      <xdr:colOff>0</xdr:colOff>
      <xdr:row>1</xdr:row>
      <xdr:rowOff>0</xdr:rowOff>
    </xdr:from>
    <xdr:to>
      <xdr:col>13</xdr:col>
      <xdr:colOff>367609</xdr:colOff>
      <xdr:row>30</xdr:row>
      <xdr:rowOff>37405</xdr:rowOff>
    </xdr:to>
    <xdr:pic>
      <xdr:nvPicPr>
        <xdr:cNvPr id="2" name="Picture 1">
          <a:extLst>
            <a:ext uri="{FF2B5EF4-FFF2-40B4-BE49-F238E27FC236}">
              <a16:creationId xmlns:a16="http://schemas.microsoft.com/office/drawing/2014/main" id="{57BDA8AC-8113-4194-AD11-5AB27308B5D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0" y="190500"/>
          <a:ext cx="8292409" cy="5561905"/>
        </a:xfrm>
        <a:prstGeom prst="rect">
          <a:avLst/>
        </a:prstGeom>
      </xdr:spPr>
    </xdr:pic>
    <xdr:clientData/>
  </xdr:twoCellAnchor>
</xdr:wsDr>
</file>

<file path=xl/drawings/drawing44.xml><?xml version="1.0" encoding="utf-8"?>
<xdr:wsDr xmlns:xdr="http://schemas.openxmlformats.org/drawingml/2006/spreadsheetDrawing" xmlns:a="http://schemas.openxmlformats.org/drawingml/2006/main">
  <xdr:twoCellAnchor editAs="oneCell">
    <xdr:from>
      <xdr:col>0</xdr:col>
      <xdr:colOff>6707</xdr:colOff>
      <xdr:row>0</xdr:row>
      <xdr:rowOff>180975</xdr:rowOff>
    </xdr:from>
    <xdr:to>
      <xdr:col>12</xdr:col>
      <xdr:colOff>430349</xdr:colOff>
      <xdr:row>29</xdr:row>
      <xdr:rowOff>113618</xdr:rowOff>
    </xdr:to>
    <xdr:pic>
      <xdr:nvPicPr>
        <xdr:cNvPr id="2" name="Picture 1">
          <a:extLst>
            <a:ext uri="{FF2B5EF4-FFF2-40B4-BE49-F238E27FC236}">
              <a16:creationId xmlns:a16="http://schemas.microsoft.com/office/drawing/2014/main" id="{8BE51C12-8D1B-4CB0-8463-4CA9279E5CC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6707" y="180975"/>
          <a:ext cx="7738842" cy="5457143"/>
        </a:xfrm>
        <a:prstGeom prst="rect">
          <a:avLst/>
        </a:prstGeom>
      </xdr:spPr>
    </xdr:pic>
    <xdr:clientData/>
  </xdr:twoCellAnchor>
</xdr:wsDr>
</file>

<file path=xl/drawings/drawing45.xml><?xml version="1.0" encoding="utf-8"?>
<xdr:wsDr xmlns:xdr="http://schemas.openxmlformats.org/drawingml/2006/spreadsheetDrawing" xmlns:a="http://schemas.openxmlformats.org/drawingml/2006/main">
  <xdr:twoCellAnchor editAs="oneCell">
    <xdr:from>
      <xdr:col>0</xdr:col>
      <xdr:colOff>5106</xdr:colOff>
      <xdr:row>1</xdr:row>
      <xdr:rowOff>19050</xdr:rowOff>
    </xdr:from>
    <xdr:to>
      <xdr:col>11</xdr:col>
      <xdr:colOff>432082</xdr:colOff>
      <xdr:row>30</xdr:row>
      <xdr:rowOff>46931</xdr:rowOff>
    </xdr:to>
    <xdr:pic>
      <xdr:nvPicPr>
        <xdr:cNvPr id="2" name="Picture 1">
          <a:extLst>
            <a:ext uri="{FF2B5EF4-FFF2-40B4-BE49-F238E27FC236}">
              <a16:creationId xmlns:a16="http://schemas.microsoft.com/office/drawing/2014/main" id="{AE8BEC42-111F-45F6-AFEF-A3D510FC28E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5106" y="209550"/>
          <a:ext cx="7132576" cy="5552381"/>
        </a:xfrm>
        <a:prstGeom prst="rect">
          <a:avLst/>
        </a:prstGeom>
      </xdr:spPr>
    </xdr:pic>
    <xdr:clientData/>
  </xdr:twoCellAnchor>
</xdr:wsDr>
</file>

<file path=xl/drawings/drawing46.xml><?xml version="1.0" encoding="utf-8"?>
<xdr:wsDr xmlns:xdr="http://schemas.openxmlformats.org/drawingml/2006/spreadsheetDrawing" xmlns:a="http://schemas.openxmlformats.org/drawingml/2006/main">
  <xdr:twoCellAnchor editAs="oneCell">
    <xdr:from>
      <xdr:col>0</xdr:col>
      <xdr:colOff>28575</xdr:colOff>
      <xdr:row>1</xdr:row>
      <xdr:rowOff>28575</xdr:rowOff>
    </xdr:from>
    <xdr:to>
      <xdr:col>10</xdr:col>
      <xdr:colOff>519379</xdr:colOff>
      <xdr:row>26</xdr:row>
      <xdr:rowOff>104170</xdr:rowOff>
    </xdr:to>
    <xdr:pic>
      <xdr:nvPicPr>
        <xdr:cNvPr id="2" name="Picture 1">
          <a:extLst>
            <a:ext uri="{FF2B5EF4-FFF2-40B4-BE49-F238E27FC236}">
              <a16:creationId xmlns:a16="http://schemas.microsoft.com/office/drawing/2014/main" id="{160420A7-3304-464E-99D5-240C0DEDE20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28575" y="219075"/>
          <a:ext cx="6586804" cy="4838095"/>
        </a:xfrm>
        <a:prstGeom prst="rect">
          <a:avLst/>
        </a:prstGeom>
      </xdr:spPr>
    </xdr:pic>
    <xdr:clientData/>
  </xdr:twoCellAnchor>
</xdr:wsDr>
</file>

<file path=xl/drawings/drawing47.xml><?xml version="1.0" encoding="utf-8"?>
<xdr:wsDr xmlns:xdr="http://schemas.openxmlformats.org/drawingml/2006/spreadsheetDrawing" xmlns:a="http://schemas.openxmlformats.org/drawingml/2006/main">
  <xdr:twoCellAnchor editAs="oneCell">
    <xdr:from>
      <xdr:col>0</xdr:col>
      <xdr:colOff>9685</xdr:colOff>
      <xdr:row>1</xdr:row>
      <xdr:rowOff>0</xdr:rowOff>
    </xdr:from>
    <xdr:to>
      <xdr:col>11</xdr:col>
      <xdr:colOff>8462</xdr:colOff>
      <xdr:row>27</xdr:row>
      <xdr:rowOff>56524</xdr:rowOff>
    </xdr:to>
    <xdr:pic>
      <xdr:nvPicPr>
        <xdr:cNvPr id="2" name="Picture 1">
          <a:extLst>
            <a:ext uri="{FF2B5EF4-FFF2-40B4-BE49-F238E27FC236}">
              <a16:creationId xmlns:a16="http://schemas.microsoft.com/office/drawing/2014/main" id="{1AA6D11D-A3AE-473F-8862-3AB931D583D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9685" y="190500"/>
          <a:ext cx="6704377" cy="5009524"/>
        </a:xfrm>
        <a:prstGeom prst="rect">
          <a:avLst/>
        </a:prstGeom>
      </xdr:spPr>
    </xdr:pic>
    <xdr:clientData/>
  </xdr:twoCellAnchor>
</xdr:wsDr>
</file>

<file path=xl/drawings/drawing48.xml><?xml version="1.0" encoding="utf-8"?>
<xdr:wsDr xmlns:xdr="http://schemas.openxmlformats.org/drawingml/2006/spreadsheetDrawing" xmlns:a="http://schemas.openxmlformats.org/drawingml/2006/main">
  <xdr:twoCellAnchor editAs="oneCell">
    <xdr:from>
      <xdr:col>0</xdr:col>
      <xdr:colOff>16480</xdr:colOff>
      <xdr:row>1</xdr:row>
      <xdr:rowOff>18283</xdr:rowOff>
    </xdr:from>
    <xdr:to>
      <xdr:col>12</xdr:col>
      <xdr:colOff>126394</xdr:colOff>
      <xdr:row>21</xdr:row>
      <xdr:rowOff>189243</xdr:rowOff>
    </xdr:to>
    <xdr:pic>
      <xdr:nvPicPr>
        <xdr:cNvPr id="2" name="Picture 1">
          <a:extLst>
            <a:ext uri="{FF2B5EF4-FFF2-40B4-BE49-F238E27FC236}">
              <a16:creationId xmlns:a16="http://schemas.microsoft.com/office/drawing/2014/main" id="{44BFA317-0C39-4F44-9C3A-AB520928841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16480" y="208783"/>
          <a:ext cx="7425114" cy="3980960"/>
        </a:xfrm>
        <a:prstGeom prst="rect">
          <a:avLst/>
        </a:prstGeom>
      </xdr:spPr>
    </xdr:pic>
    <xdr:clientData/>
  </xdr:twoCellAnchor>
</xdr:wsDr>
</file>

<file path=xl/drawings/drawing49.xml><?xml version="1.0" encoding="utf-8"?>
<xdr:wsDr xmlns:xdr="http://schemas.openxmlformats.org/drawingml/2006/spreadsheetDrawing" xmlns:a="http://schemas.openxmlformats.org/drawingml/2006/main">
  <xdr:twoCellAnchor editAs="oneCell">
    <xdr:from>
      <xdr:col>0</xdr:col>
      <xdr:colOff>9525</xdr:colOff>
      <xdr:row>1</xdr:row>
      <xdr:rowOff>9525</xdr:rowOff>
    </xdr:from>
    <xdr:to>
      <xdr:col>9</xdr:col>
      <xdr:colOff>478183</xdr:colOff>
      <xdr:row>27</xdr:row>
      <xdr:rowOff>47001</xdr:rowOff>
    </xdr:to>
    <xdr:pic>
      <xdr:nvPicPr>
        <xdr:cNvPr id="2" name="Picture 1">
          <a:extLst>
            <a:ext uri="{FF2B5EF4-FFF2-40B4-BE49-F238E27FC236}">
              <a16:creationId xmlns:a16="http://schemas.microsoft.com/office/drawing/2014/main" id="{9FE829E4-B17C-4BDF-B9FA-21A5A82A911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9525" y="200025"/>
          <a:ext cx="5955058" cy="4990476"/>
        </a:xfrm>
        <a:prstGeom prst="rect">
          <a:avLst/>
        </a:prstGeom>
      </xdr:spPr>
    </xdr:pic>
    <xdr:clientData/>
  </xdr:twoCellAnchor>
</xdr:wsDr>
</file>

<file path=xl/drawings/drawing50.xml><?xml version="1.0" encoding="utf-8"?>
<xdr:wsDr xmlns:xdr="http://schemas.openxmlformats.org/drawingml/2006/spreadsheetDrawing" xmlns:a="http://schemas.openxmlformats.org/drawingml/2006/main">
  <xdr:twoCellAnchor editAs="oneCell">
    <xdr:from>
      <xdr:col>0</xdr:col>
      <xdr:colOff>19050</xdr:colOff>
      <xdr:row>1</xdr:row>
      <xdr:rowOff>19050</xdr:rowOff>
    </xdr:from>
    <xdr:to>
      <xdr:col>10</xdr:col>
      <xdr:colOff>125585</xdr:colOff>
      <xdr:row>28</xdr:row>
      <xdr:rowOff>104121</xdr:rowOff>
    </xdr:to>
    <xdr:pic>
      <xdr:nvPicPr>
        <xdr:cNvPr id="2" name="Picture 1">
          <a:extLst>
            <a:ext uri="{FF2B5EF4-FFF2-40B4-BE49-F238E27FC236}">
              <a16:creationId xmlns:a16="http://schemas.microsoft.com/office/drawing/2014/main" id="{6F117900-7AF0-4F00-AD8A-773714B0EF0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19050" y="209550"/>
          <a:ext cx="6202535" cy="5228571"/>
        </a:xfrm>
        <a:prstGeom prst="rect">
          <a:avLst/>
        </a:prstGeom>
      </xdr:spPr>
    </xdr:pic>
    <xdr:clientData/>
  </xdr:twoCellAnchor>
</xdr:wsDr>
</file>

<file path=xl/drawings/drawing51.xml><?xml version="1.0" encoding="utf-8"?>
<xdr:wsDr xmlns:xdr="http://schemas.openxmlformats.org/drawingml/2006/spreadsheetDrawing" xmlns:a="http://schemas.openxmlformats.org/drawingml/2006/main">
  <xdr:twoCellAnchor editAs="oneCell">
    <xdr:from>
      <xdr:col>0</xdr:col>
      <xdr:colOff>28575</xdr:colOff>
      <xdr:row>1</xdr:row>
      <xdr:rowOff>28575</xdr:rowOff>
    </xdr:from>
    <xdr:to>
      <xdr:col>12</xdr:col>
      <xdr:colOff>410055</xdr:colOff>
      <xdr:row>28</xdr:row>
      <xdr:rowOff>75551</xdr:rowOff>
    </xdr:to>
    <xdr:pic>
      <xdr:nvPicPr>
        <xdr:cNvPr id="2" name="Picture 1">
          <a:extLst>
            <a:ext uri="{FF2B5EF4-FFF2-40B4-BE49-F238E27FC236}">
              <a16:creationId xmlns:a16="http://schemas.microsoft.com/office/drawing/2014/main" id="{431E6622-1EEB-4ABC-85C3-8F67505E645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28575" y="219075"/>
          <a:ext cx="7696680" cy="5190476"/>
        </a:xfrm>
        <a:prstGeom prst="rect">
          <a:avLst/>
        </a:prstGeom>
      </xdr:spPr>
    </xdr:pic>
    <xdr:clientData/>
  </xdr:twoCellAnchor>
</xdr:wsDr>
</file>

<file path=xl/drawings/drawing52.xml><?xml version="1.0" encoding="utf-8"?>
<xdr:wsDr xmlns:xdr="http://schemas.openxmlformats.org/drawingml/2006/spreadsheetDrawing" xmlns:a="http://schemas.openxmlformats.org/drawingml/2006/main">
  <xdr:twoCellAnchor editAs="oneCell">
    <xdr:from>
      <xdr:col>0</xdr:col>
      <xdr:colOff>9180</xdr:colOff>
      <xdr:row>1</xdr:row>
      <xdr:rowOff>9525</xdr:rowOff>
    </xdr:from>
    <xdr:to>
      <xdr:col>8</xdr:col>
      <xdr:colOff>437491</xdr:colOff>
      <xdr:row>25</xdr:row>
      <xdr:rowOff>123239</xdr:rowOff>
    </xdr:to>
    <xdr:pic>
      <xdr:nvPicPr>
        <xdr:cNvPr id="2" name="Picture 1">
          <a:extLst>
            <a:ext uri="{FF2B5EF4-FFF2-40B4-BE49-F238E27FC236}">
              <a16:creationId xmlns:a16="http://schemas.microsoft.com/office/drawing/2014/main" id="{B71C93F4-6026-4EA9-A3FC-078976EE46C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9180" y="200025"/>
          <a:ext cx="5305111" cy="4685714"/>
        </a:xfrm>
        <a:prstGeom prst="rect">
          <a:avLst/>
        </a:prstGeom>
      </xdr:spPr>
    </xdr:pic>
    <xdr:clientData/>
  </xdr:twoCellAnchor>
</xdr:wsDr>
</file>

<file path=xl/drawings/drawing53.xml><?xml version="1.0" encoding="utf-8"?>
<xdr:wsDr xmlns:xdr="http://schemas.openxmlformats.org/drawingml/2006/spreadsheetDrawing" xmlns:a="http://schemas.openxmlformats.org/drawingml/2006/main">
  <xdr:twoCellAnchor editAs="oneCell">
    <xdr:from>
      <xdr:col>0</xdr:col>
      <xdr:colOff>1102</xdr:colOff>
      <xdr:row>0</xdr:row>
      <xdr:rowOff>180975</xdr:rowOff>
    </xdr:from>
    <xdr:to>
      <xdr:col>11</xdr:col>
      <xdr:colOff>188396</xdr:colOff>
      <xdr:row>27</xdr:row>
      <xdr:rowOff>27951</xdr:rowOff>
    </xdr:to>
    <xdr:pic>
      <xdr:nvPicPr>
        <xdr:cNvPr id="2" name="Picture 1">
          <a:extLst>
            <a:ext uri="{FF2B5EF4-FFF2-40B4-BE49-F238E27FC236}">
              <a16:creationId xmlns:a16="http://schemas.microsoft.com/office/drawing/2014/main" id="{650A7759-CF0C-459B-8145-899C713E61B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1102" y="180975"/>
          <a:ext cx="6892894" cy="4990476"/>
        </a:xfrm>
        <a:prstGeom prst="rect">
          <a:avLst/>
        </a:prstGeom>
      </xdr:spPr>
    </xdr:pic>
    <xdr:clientData/>
  </xdr:twoCellAnchor>
</xdr:wsDr>
</file>

<file path=xl/drawings/drawing54.xml><?xml version="1.0" encoding="utf-8"?>
<xdr:wsDr xmlns:xdr="http://schemas.openxmlformats.org/drawingml/2006/spreadsheetDrawing" xmlns:a="http://schemas.openxmlformats.org/drawingml/2006/main">
  <xdr:twoCellAnchor editAs="oneCell">
    <xdr:from>
      <xdr:col>0</xdr:col>
      <xdr:colOff>9410</xdr:colOff>
      <xdr:row>1</xdr:row>
      <xdr:rowOff>19050</xdr:rowOff>
    </xdr:from>
    <xdr:to>
      <xdr:col>11</xdr:col>
      <xdr:colOff>237328</xdr:colOff>
      <xdr:row>31</xdr:row>
      <xdr:rowOff>75479</xdr:rowOff>
    </xdr:to>
    <xdr:pic>
      <xdr:nvPicPr>
        <xdr:cNvPr id="2" name="Picture 1">
          <a:extLst>
            <a:ext uri="{FF2B5EF4-FFF2-40B4-BE49-F238E27FC236}">
              <a16:creationId xmlns:a16="http://schemas.microsoft.com/office/drawing/2014/main" id="{72651920-F2DF-4F07-B443-5229C552A7A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9410" y="209550"/>
          <a:ext cx="6933518" cy="5771429"/>
        </a:xfrm>
        <a:prstGeom prst="rect">
          <a:avLst/>
        </a:prstGeom>
      </xdr:spPr>
    </xdr:pic>
    <xdr:clientData/>
  </xdr:twoCellAnchor>
</xdr:wsDr>
</file>

<file path=xl/drawings/drawing55.xml><?xml version="1.0" encoding="utf-8"?>
<xdr:wsDr xmlns:xdr="http://schemas.openxmlformats.org/drawingml/2006/spreadsheetDrawing" xmlns:a="http://schemas.openxmlformats.org/drawingml/2006/main">
  <xdr:twoCellAnchor editAs="oneCell">
    <xdr:from>
      <xdr:col>0</xdr:col>
      <xdr:colOff>13023</xdr:colOff>
      <xdr:row>1</xdr:row>
      <xdr:rowOff>0</xdr:rowOff>
    </xdr:from>
    <xdr:to>
      <xdr:col>11</xdr:col>
      <xdr:colOff>405186</xdr:colOff>
      <xdr:row>28</xdr:row>
      <xdr:rowOff>75548</xdr:rowOff>
    </xdr:to>
    <xdr:pic>
      <xdr:nvPicPr>
        <xdr:cNvPr id="2" name="Picture 1">
          <a:extLst>
            <a:ext uri="{FF2B5EF4-FFF2-40B4-BE49-F238E27FC236}">
              <a16:creationId xmlns:a16="http://schemas.microsoft.com/office/drawing/2014/main" id="{695B5898-002C-47A3-900E-D7E4E27D778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13023" y="190500"/>
          <a:ext cx="7097763" cy="5219048"/>
        </a:xfrm>
        <a:prstGeom prst="rect">
          <a:avLst/>
        </a:prstGeom>
      </xdr:spPr>
    </xdr:pic>
    <xdr:clientData/>
  </xdr:twoCellAnchor>
</xdr:wsDr>
</file>

<file path=xl/drawings/drawing56.xml><?xml version="1.0" encoding="utf-8"?>
<xdr:wsDr xmlns:xdr="http://schemas.openxmlformats.org/drawingml/2006/spreadsheetDrawing" xmlns:a="http://schemas.openxmlformats.org/drawingml/2006/main">
  <xdr:twoCellAnchor editAs="oneCell">
    <xdr:from>
      <xdr:col>9</xdr:col>
      <xdr:colOff>0</xdr:colOff>
      <xdr:row>18</xdr:row>
      <xdr:rowOff>0</xdr:rowOff>
    </xdr:from>
    <xdr:to>
      <xdr:col>9</xdr:col>
      <xdr:colOff>304800</xdr:colOff>
      <xdr:row>19</xdr:row>
      <xdr:rowOff>142875</xdr:rowOff>
    </xdr:to>
    <xdr:sp macro="" textlink="">
      <xdr:nvSpPr>
        <xdr:cNvPr id="4" name="AutoShape 1">
          <a:extLst>
            <a:ext uri="{FF2B5EF4-FFF2-40B4-BE49-F238E27FC236}">
              <a16:creationId xmlns:a16="http://schemas.microsoft.com/office/drawing/2014/main" id="{16EEABE5-24B3-4367-BF50-4025CA5B0BE6}"/>
            </a:ext>
          </a:extLst>
        </xdr:cNvPr>
        <xdr:cNvSpPr>
          <a:spLocks noChangeAspect="1" noChangeArrowheads="1"/>
        </xdr:cNvSpPr>
      </xdr:nvSpPr>
      <xdr:spPr bwMode="auto">
        <a:xfrm>
          <a:off x="5362575" y="42481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11</xdr:col>
      <xdr:colOff>0</xdr:colOff>
      <xdr:row>18</xdr:row>
      <xdr:rowOff>0</xdr:rowOff>
    </xdr:from>
    <xdr:to>
      <xdr:col>11</xdr:col>
      <xdr:colOff>304800</xdr:colOff>
      <xdr:row>19</xdr:row>
      <xdr:rowOff>142875</xdr:rowOff>
    </xdr:to>
    <xdr:sp macro="" textlink="">
      <xdr:nvSpPr>
        <xdr:cNvPr id="5" name="AutoShape 2">
          <a:extLst>
            <a:ext uri="{FF2B5EF4-FFF2-40B4-BE49-F238E27FC236}">
              <a16:creationId xmlns:a16="http://schemas.microsoft.com/office/drawing/2014/main" id="{B482A2BA-8792-42DD-A15A-2FCE7514D3BD}"/>
            </a:ext>
          </a:extLst>
        </xdr:cNvPr>
        <xdr:cNvSpPr>
          <a:spLocks noChangeAspect="1" noChangeArrowheads="1"/>
        </xdr:cNvSpPr>
      </xdr:nvSpPr>
      <xdr:spPr bwMode="auto">
        <a:xfrm>
          <a:off x="6581775" y="38671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drawings/drawing57.xml><?xml version="1.0" encoding="utf-8"?>
<xdr:wsDr xmlns:xdr="http://schemas.openxmlformats.org/drawingml/2006/spreadsheetDrawing" xmlns:a="http://schemas.openxmlformats.org/drawingml/2006/main">
  <xdr:twoCellAnchor editAs="oneCell">
    <xdr:from>
      <xdr:col>0</xdr:col>
      <xdr:colOff>9525</xdr:colOff>
      <xdr:row>1</xdr:row>
      <xdr:rowOff>0</xdr:rowOff>
    </xdr:from>
    <xdr:to>
      <xdr:col>12</xdr:col>
      <xdr:colOff>170053</xdr:colOff>
      <xdr:row>27</xdr:row>
      <xdr:rowOff>47000</xdr:rowOff>
    </xdr:to>
    <xdr:pic>
      <xdr:nvPicPr>
        <xdr:cNvPr id="2" name="Picture 1">
          <a:extLst>
            <a:ext uri="{FF2B5EF4-FFF2-40B4-BE49-F238E27FC236}">
              <a16:creationId xmlns:a16="http://schemas.microsoft.com/office/drawing/2014/main" id="{D5C71364-FEA9-458B-A578-F79C0B8771F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9525" y="190500"/>
          <a:ext cx="7475728" cy="5000000"/>
        </a:xfrm>
        <a:prstGeom prst="rect">
          <a:avLst/>
        </a:prstGeom>
      </xdr:spPr>
    </xdr:pic>
    <xdr:clientData/>
  </xdr:twoCellAnchor>
</xdr:wsDr>
</file>

<file path=xl/drawings/drawing58.xml><?xml version="1.0" encoding="utf-8"?>
<xdr:wsDr xmlns:xdr="http://schemas.openxmlformats.org/drawingml/2006/spreadsheetDrawing" xmlns:a="http://schemas.openxmlformats.org/drawingml/2006/main">
  <xdr:twoCellAnchor editAs="oneCell">
    <xdr:from>
      <xdr:col>0</xdr:col>
      <xdr:colOff>10535</xdr:colOff>
      <xdr:row>1</xdr:row>
      <xdr:rowOff>9525</xdr:rowOff>
    </xdr:from>
    <xdr:to>
      <xdr:col>14</xdr:col>
      <xdr:colOff>74026</xdr:colOff>
      <xdr:row>29</xdr:row>
      <xdr:rowOff>113620</xdr:rowOff>
    </xdr:to>
    <xdr:pic>
      <xdr:nvPicPr>
        <xdr:cNvPr id="2" name="Picture 1">
          <a:extLst>
            <a:ext uri="{FF2B5EF4-FFF2-40B4-BE49-F238E27FC236}">
              <a16:creationId xmlns:a16="http://schemas.microsoft.com/office/drawing/2014/main" id="{5FDE86D3-72FA-4F52-8C32-D8D6BC00B8D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10535" y="200025"/>
          <a:ext cx="8597891" cy="5438095"/>
        </a:xfrm>
        <a:prstGeom prst="rect">
          <a:avLst/>
        </a:prstGeom>
      </xdr:spPr>
    </xdr:pic>
    <xdr:clientData/>
  </xdr:twoCellAnchor>
</xdr:wsDr>
</file>

<file path=xl/drawings/drawing59.xml><?xml version="1.0" encoding="utf-8"?>
<xdr:wsDr xmlns:xdr="http://schemas.openxmlformats.org/drawingml/2006/spreadsheetDrawing" xmlns:a="http://schemas.openxmlformats.org/drawingml/2006/main">
  <xdr:twoCellAnchor editAs="oneCell">
    <xdr:from>
      <xdr:col>0</xdr:col>
      <xdr:colOff>23710</xdr:colOff>
      <xdr:row>1</xdr:row>
      <xdr:rowOff>9525</xdr:rowOff>
    </xdr:from>
    <xdr:to>
      <xdr:col>9</xdr:col>
      <xdr:colOff>232572</xdr:colOff>
      <xdr:row>27</xdr:row>
      <xdr:rowOff>56525</xdr:rowOff>
    </xdr:to>
    <xdr:pic>
      <xdr:nvPicPr>
        <xdr:cNvPr id="2" name="Picture 1">
          <a:extLst>
            <a:ext uri="{FF2B5EF4-FFF2-40B4-BE49-F238E27FC236}">
              <a16:creationId xmlns:a16="http://schemas.microsoft.com/office/drawing/2014/main" id="{1AAA8ABB-212D-49B9-BD65-9DB5B18D7C5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23710" y="200025"/>
          <a:ext cx="5695262" cy="5000000"/>
        </a:xfrm>
        <a:prstGeom prst="rect">
          <a:avLst/>
        </a:prstGeom>
      </xdr:spPr>
    </xdr:pic>
    <xdr:clientData/>
  </xdr:twoCellAnchor>
</xdr:wsDr>
</file>

<file path=xl/drawings/drawing60.xml><?xml version="1.0" encoding="utf-8"?>
<xdr:wsDr xmlns:xdr="http://schemas.openxmlformats.org/drawingml/2006/spreadsheetDrawing" xmlns:a="http://schemas.openxmlformats.org/drawingml/2006/main">
  <xdr:twoCellAnchor editAs="oneCell">
    <xdr:from>
      <xdr:col>0</xdr:col>
      <xdr:colOff>10116</xdr:colOff>
      <xdr:row>1</xdr:row>
      <xdr:rowOff>9525</xdr:rowOff>
    </xdr:from>
    <xdr:to>
      <xdr:col>11</xdr:col>
      <xdr:colOff>227112</xdr:colOff>
      <xdr:row>26</xdr:row>
      <xdr:rowOff>151787</xdr:rowOff>
    </xdr:to>
    <xdr:pic>
      <xdr:nvPicPr>
        <xdr:cNvPr id="2" name="Picture 1">
          <a:extLst>
            <a:ext uri="{FF2B5EF4-FFF2-40B4-BE49-F238E27FC236}">
              <a16:creationId xmlns:a16="http://schemas.microsoft.com/office/drawing/2014/main" id="{96E2D59F-CE90-4E0A-8E68-4A784328642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10116" y="200025"/>
          <a:ext cx="6922596" cy="4904762"/>
        </a:xfrm>
        <a:prstGeom prst="rect">
          <a:avLst/>
        </a:prstGeom>
      </xdr:spPr>
    </xdr:pic>
    <xdr:clientData/>
  </xdr:twoCellAnchor>
</xdr:wsDr>
</file>

<file path=xl/drawings/drawing61.xml><?xml version="1.0" encoding="utf-8"?>
<xdr:wsDr xmlns:xdr="http://schemas.openxmlformats.org/drawingml/2006/spreadsheetDrawing" xmlns:a="http://schemas.openxmlformats.org/drawingml/2006/main">
  <xdr:twoCellAnchor editAs="oneCell">
    <xdr:from>
      <xdr:col>0</xdr:col>
      <xdr:colOff>23028</xdr:colOff>
      <xdr:row>1</xdr:row>
      <xdr:rowOff>0</xdr:rowOff>
    </xdr:from>
    <xdr:to>
      <xdr:col>11</xdr:col>
      <xdr:colOff>109453</xdr:colOff>
      <xdr:row>25</xdr:row>
      <xdr:rowOff>85143</xdr:rowOff>
    </xdr:to>
    <xdr:pic>
      <xdr:nvPicPr>
        <xdr:cNvPr id="2" name="Picture 1">
          <a:extLst>
            <a:ext uri="{FF2B5EF4-FFF2-40B4-BE49-F238E27FC236}">
              <a16:creationId xmlns:a16="http://schemas.microsoft.com/office/drawing/2014/main" id="{416A8646-623D-4E1A-AB60-48D7B2C4478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23028" y="190500"/>
          <a:ext cx="6792025" cy="4657143"/>
        </a:xfrm>
        <a:prstGeom prst="rect">
          <a:avLst/>
        </a:prstGeom>
      </xdr:spPr>
    </xdr:pic>
    <xdr:clientData/>
  </xdr:twoCellAnchor>
</xdr:wsDr>
</file>

<file path=xl/drawings/drawing62.xml><?xml version="1.0" encoding="utf-8"?>
<xdr:wsDr xmlns:xdr="http://schemas.openxmlformats.org/drawingml/2006/spreadsheetDrawing" xmlns:a="http://schemas.openxmlformats.org/drawingml/2006/main">
  <xdr:twoCellAnchor editAs="oneCell">
    <xdr:from>
      <xdr:col>0</xdr:col>
      <xdr:colOff>3658</xdr:colOff>
      <xdr:row>0</xdr:row>
      <xdr:rowOff>180975</xdr:rowOff>
    </xdr:from>
    <xdr:to>
      <xdr:col>9</xdr:col>
      <xdr:colOff>519317</xdr:colOff>
      <xdr:row>23</xdr:row>
      <xdr:rowOff>189951</xdr:rowOff>
    </xdr:to>
    <xdr:pic>
      <xdr:nvPicPr>
        <xdr:cNvPr id="2" name="Picture 1">
          <a:extLst>
            <a:ext uri="{FF2B5EF4-FFF2-40B4-BE49-F238E27FC236}">
              <a16:creationId xmlns:a16="http://schemas.microsoft.com/office/drawing/2014/main" id="{8C1D1965-2FF6-45A4-82FD-3B4CF5DCBB0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3658" y="180975"/>
          <a:ext cx="6002059" cy="4390476"/>
        </a:xfrm>
        <a:prstGeom prst="rect">
          <a:avLst/>
        </a:prstGeom>
      </xdr:spPr>
    </xdr:pic>
    <xdr:clientData/>
  </xdr:twoCellAnchor>
</xdr:wsDr>
</file>

<file path=xl/drawings/drawing63.xml><?xml version="1.0" encoding="utf-8"?>
<xdr:wsDr xmlns:xdr="http://schemas.openxmlformats.org/drawingml/2006/spreadsheetDrawing" xmlns:a="http://schemas.openxmlformats.org/drawingml/2006/main">
  <xdr:twoCellAnchor editAs="oneCell">
    <xdr:from>
      <xdr:col>0</xdr:col>
      <xdr:colOff>8538</xdr:colOff>
      <xdr:row>1</xdr:row>
      <xdr:rowOff>9525</xdr:rowOff>
    </xdr:from>
    <xdr:to>
      <xdr:col>10</xdr:col>
      <xdr:colOff>514455</xdr:colOff>
      <xdr:row>26</xdr:row>
      <xdr:rowOff>189882</xdr:rowOff>
    </xdr:to>
    <xdr:pic>
      <xdr:nvPicPr>
        <xdr:cNvPr id="2" name="Picture 1">
          <a:extLst>
            <a:ext uri="{FF2B5EF4-FFF2-40B4-BE49-F238E27FC236}">
              <a16:creationId xmlns:a16="http://schemas.microsoft.com/office/drawing/2014/main" id="{EDD46E15-A140-4F51-9B6F-332D711A404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8538" y="200025"/>
          <a:ext cx="6601917" cy="4942857"/>
        </a:xfrm>
        <a:prstGeom prst="rect">
          <a:avLst/>
        </a:prstGeom>
      </xdr:spPr>
    </xdr:pic>
    <xdr:clientData/>
  </xdr:twoCellAnchor>
</xdr:wsDr>
</file>

<file path=xl/drawings/drawing64.xml><?xml version="1.0" encoding="utf-8"?>
<xdr:wsDr xmlns:xdr="http://schemas.openxmlformats.org/drawingml/2006/spreadsheetDrawing" xmlns:a="http://schemas.openxmlformats.org/drawingml/2006/main">
  <xdr:twoCellAnchor editAs="oneCell">
    <xdr:from>
      <xdr:col>0</xdr:col>
      <xdr:colOff>0</xdr:colOff>
      <xdr:row>0</xdr:row>
      <xdr:rowOff>180975</xdr:rowOff>
    </xdr:from>
    <xdr:to>
      <xdr:col>10</xdr:col>
      <xdr:colOff>285960</xdr:colOff>
      <xdr:row>22</xdr:row>
      <xdr:rowOff>37594</xdr:rowOff>
    </xdr:to>
    <xdr:pic>
      <xdr:nvPicPr>
        <xdr:cNvPr id="2" name="Picture 1">
          <a:extLst>
            <a:ext uri="{FF2B5EF4-FFF2-40B4-BE49-F238E27FC236}">
              <a16:creationId xmlns:a16="http://schemas.microsoft.com/office/drawing/2014/main" id="{AE3224FF-41C2-4771-8EBB-2CC45C88173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0" y="180975"/>
          <a:ext cx="6381960" cy="4047619"/>
        </a:xfrm>
        <a:prstGeom prst="rect">
          <a:avLst/>
        </a:prstGeom>
      </xdr:spPr>
    </xdr:pic>
    <xdr:clientData/>
  </xdr:twoCellAnchor>
</xdr:wsDr>
</file>

<file path=xl/drawings/drawing65.xml><?xml version="1.0" encoding="utf-8"?>
<xdr:wsDr xmlns:xdr="http://schemas.openxmlformats.org/drawingml/2006/spreadsheetDrawing" xmlns:a="http://schemas.openxmlformats.org/drawingml/2006/main">
  <xdr:twoCellAnchor editAs="oneCell">
    <xdr:from>
      <xdr:col>0</xdr:col>
      <xdr:colOff>0</xdr:colOff>
      <xdr:row>1</xdr:row>
      <xdr:rowOff>0</xdr:rowOff>
    </xdr:from>
    <xdr:to>
      <xdr:col>0</xdr:col>
      <xdr:colOff>304800</xdr:colOff>
      <xdr:row>2</xdr:row>
      <xdr:rowOff>114300</xdr:rowOff>
    </xdr:to>
    <xdr:sp macro="" textlink="">
      <xdr:nvSpPr>
        <xdr:cNvPr id="221185" name="AutoShape 1">
          <a:extLst>
            <a:ext uri="{FF2B5EF4-FFF2-40B4-BE49-F238E27FC236}">
              <a16:creationId xmlns:a16="http://schemas.microsoft.com/office/drawing/2014/main" id="{BC514D04-6180-4389-81F4-CA5CB77B143B}"/>
            </a:ext>
          </a:extLst>
        </xdr:cNvPr>
        <xdr:cNvSpPr>
          <a:spLocks noChangeAspect="1" noChangeArrowheads="1"/>
        </xdr:cNvSpPr>
      </xdr:nvSpPr>
      <xdr:spPr bwMode="auto">
        <a:xfrm>
          <a:off x="0" y="190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0</xdr:col>
      <xdr:colOff>0</xdr:colOff>
      <xdr:row>1</xdr:row>
      <xdr:rowOff>0</xdr:rowOff>
    </xdr:from>
    <xdr:to>
      <xdr:col>0</xdr:col>
      <xdr:colOff>304800</xdr:colOff>
      <xdr:row>2</xdr:row>
      <xdr:rowOff>114300</xdr:rowOff>
    </xdr:to>
    <xdr:sp macro="" textlink="">
      <xdr:nvSpPr>
        <xdr:cNvPr id="221186" name="AutoShape 2">
          <a:extLst>
            <a:ext uri="{FF2B5EF4-FFF2-40B4-BE49-F238E27FC236}">
              <a16:creationId xmlns:a16="http://schemas.microsoft.com/office/drawing/2014/main" id="{B1E8C6B1-A0A9-400A-B6EE-B59EA8378AE9}"/>
            </a:ext>
          </a:extLst>
        </xdr:cNvPr>
        <xdr:cNvSpPr>
          <a:spLocks noChangeAspect="1" noChangeArrowheads="1"/>
        </xdr:cNvSpPr>
      </xdr:nvSpPr>
      <xdr:spPr bwMode="auto">
        <a:xfrm>
          <a:off x="0" y="190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0</xdr:col>
      <xdr:colOff>0</xdr:colOff>
      <xdr:row>1</xdr:row>
      <xdr:rowOff>0</xdr:rowOff>
    </xdr:from>
    <xdr:to>
      <xdr:col>11</xdr:col>
      <xdr:colOff>263896</xdr:colOff>
      <xdr:row>25</xdr:row>
      <xdr:rowOff>112058</xdr:rowOff>
    </xdr:to>
    <xdr:pic>
      <xdr:nvPicPr>
        <xdr:cNvPr id="2" name="Picture 1">
          <a:extLst>
            <a:ext uri="{FF2B5EF4-FFF2-40B4-BE49-F238E27FC236}">
              <a16:creationId xmlns:a16="http://schemas.microsoft.com/office/drawing/2014/main" id="{AA1B065B-C946-4BB5-9697-D11CF1C5031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a:xfrm>
          <a:off x="0" y="188703"/>
          <a:ext cx="6985311" cy="4640926"/>
        </a:xfrm>
        <a:prstGeom prst="rect">
          <a:avLst/>
        </a:prstGeom>
      </xdr:spPr>
    </xdr:pic>
    <xdr:clientData/>
  </xdr:twoCellAnchor>
</xdr:wsDr>
</file>

<file path=xl/drawings/drawing66.xml><?xml version="1.0" encoding="utf-8"?>
<xdr:wsDr xmlns:xdr="http://schemas.openxmlformats.org/drawingml/2006/spreadsheetDrawing" xmlns:a="http://schemas.openxmlformats.org/drawingml/2006/main">
  <xdr:twoCellAnchor editAs="oneCell">
    <xdr:from>
      <xdr:col>0</xdr:col>
      <xdr:colOff>1</xdr:colOff>
      <xdr:row>1</xdr:row>
      <xdr:rowOff>1</xdr:rowOff>
    </xdr:from>
    <xdr:to>
      <xdr:col>11</xdr:col>
      <xdr:colOff>405353</xdr:colOff>
      <xdr:row>25</xdr:row>
      <xdr:rowOff>152401</xdr:rowOff>
    </xdr:to>
    <xdr:pic>
      <xdr:nvPicPr>
        <xdr:cNvPr id="2" name="Picture 1">
          <a:extLst>
            <a:ext uri="{FF2B5EF4-FFF2-40B4-BE49-F238E27FC236}">
              <a16:creationId xmlns:a16="http://schemas.microsoft.com/office/drawing/2014/main" id="{5674132C-C0AE-4704-828D-DD87DA4957B0}"/>
            </a:ext>
          </a:extLst>
        </xdr:cNvPr>
        <xdr:cNvPicPr>
          <a:picLocks noChangeAspect="1"/>
        </xdr:cNvPicPr>
      </xdr:nvPicPr>
      <xdr:blipFill>
        <a:blip xmlns:r="http://schemas.openxmlformats.org/officeDocument/2006/relationships" r:embed="rId1"/>
        <a:stretch>
          <a:fillRect/>
        </a:stretch>
      </xdr:blipFill>
      <xdr:spPr>
        <a:xfrm>
          <a:off x="1" y="190501"/>
          <a:ext cx="7110952" cy="4724400"/>
        </a:xfrm>
        <a:prstGeom prst="rect">
          <a:avLst/>
        </a:prstGeom>
      </xdr:spPr>
    </xdr:pic>
    <xdr:clientData/>
  </xdr:twoCellAnchor>
</xdr:wsDr>
</file>

<file path=xl/drawings/drawing67.xml><?xml version="1.0" encoding="utf-8"?>
<xdr:wsDr xmlns:xdr="http://schemas.openxmlformats.org/drawingml/2006/spreadsheetDrawing" xmlns:a="http://schemas.openxmlformats.org/drawingml/2006/main">
  <xdr:twoCellAnchor editAs="oneCell">
    <xdr:from>
      <xdr:col>0</xdr:col>
      <xdr:colOff>1</xdr:colOff>
      <xdr:row>1</xdr:row>
      <xdr:rowOff>1</xdr:rowOff>
    </xdr:from>
    <xdr:to>
      <xdr:col>9</xdr:col>
      <xdr:colOff>231985</xdr:colOff>
      <xdr:row>25</xdr:row>
      <xdr:rowOff>133351</xdr:rowOff>
    </xdr:to>
    <xdr:pic>
      <xdr:nvPicPr>
        <xdr:cNvPr id="2" name="Picture 1">
          <a:extLst>
            <a:ext uri="{FF2B5EF4-FFF2-40B4-BE49-F238E27FC236}">
              <a16:creationId xmlns:a16="http://schemas.microsoft.com/office/drawing/2014/main" id="{502FDBDC-F374-4167-892D-8A31B89AC88A}"/>
            </a:ext>
          </a:extLst>
        </xdr:cNvPr>
        <xdr:cNvPicPr>
          <a:picLocks noChangeAspect="1"/>
        </xdr:cNvPicPr>
      </xdr:nvPicPr>
      <xdr:blipFill>
        <a:blip xmlns:r="http://schemas.openxmlformats.org/officeDocument/2006/relationships" r:embed="rId1"/>
        <a:stretch>
          <a:fillRect/>
        </a:stretch>
      </xdr:blipFill>
      <xdr:spPr>
        <a:xfrm>
          <a:off x="1" y="190501"/>
          <a:ext cx="5718384" cy="4705350"/>
        </a:xfrm>
        <a:prstGeom prst="rect">
          <a:avLst/>
        </a:prstGeom>
      </xdr:spPr>
    </xdr:pic>
    <xdr:clientData/>
  </xdr:twoCellAnchor>
</xdr:wsDr>
</file>

<file path=xl/drawings/drawing68.xml><?xml version="1.0" encoding="utf-8"?>
<xdr:wsDr xmlns:xdr="http://schemas.openxmlformats.org/drawingml/2006/spreadsheetDrawing" xmlns:a="http://schemas.openxmlformats.org/drawingml/2006/main">
  <xdr:twoCellAnchor editAs="oneCell">
    <xdr:from>
      <xdr:col>0</xdr:col>
      <xdr:colOff>0</xdr:colOff>
      <xdr:row>1</xdr:row>
      <xdr:rowOff>0</xdr:rowOff>
    </xdr:from>
    <xdr:to>
      <xdr:col>12</xdr:col>
      <xdr:colOff>133350</xdr:colOff>
      <xdr:row>19</xdr:row>
      <xdr:rowOff>147457</xdr:rowOff>
    </xdr:to>
    <xdr:pic>
      <xdr:nvPicPr>
        <xdr:cNvPr id="2" name="Picture 1">
          <a:extLst>
            <a:ext uri="{FF2B5EF4-FFF2-40B4-BE49-F238E27FC236}">
              <a16:creationId xmlns:a16="http://schemas.microsoft.com/office/drawing/2014/main" id="{54D7315D-3AC6-4127-AB07-B79D16983D88}"/>
            </a:ext>
          </a:extLst>
        </xdr:cNvPr>
        <xdr:cNvPicPr>
          <a:picLocks noChangeAspect="1"/>
        </xdr:cNvPicPr>
      </xdr:nvPicPr>
      <xdr:blipFill>
        <a:blip xmlns:r="http://schemas.openxmlformats.org/officeDocument/2006/relationships" r:embed="rId1"/>
        <a:stretch>
          <a:fillRect/>
        </a:stretch>
      </xdr:blipFill>
      <xdr:spPr>
        <a:xfrm>
          <a:off x="0" y="190500"/>
          <a:ext cx="7448550" cy="3576457"/>
        </a:xfrm>
        <a:prstGeom prst="rect">
          <a:avLst/>
        </a:prstGeom>
      </xdr:spPr>
    </xdr:pic>
    <xdr:clientData/>
  </xdr:twoCellAnchor>
</xdr:wsDr>
</file>

<file path=xl/drawings/drawing69.xml><?xml version="1.0" encoding="utf-8"?>
<xdr:wsDr xmlns:xdr="http://schemas.openxmlformats.org/drawingml/2006/spreadsheetDrawing" xmlns:a="http://schemas.openxmlformats.org/drawingml/2006/main">
  <xdr:twoCellAnchor editAs="oneCell">
    <xdr:from>
      <xdr:col>0</xdr:col>
      <xdr:colOff>1</xdr:colOff>
      <xdr:row>1</xdr:row>
      <xdr:rowOff>1</xdr:rowOff>
    </xdr:from>
    <xdr:to>
      <xdr:col>11</xdr:col>
      <xdr:colOff>369831</xdr:colOff>
      <xdr:row>23</xdr:row>
      <xdr:rowOff>142875</xdr:rowOff>
    </xdr:to>
    <xdr:pic>
      <xdr:nvPicPr>
        <xdr:cNvPr id="2" name="Picture 1">
          <a:extLst>
            <a:ext uri="{FF2B5EF4-FFF2-40B4-BE49-F238E27FC236}">
              <a16:creationId xmlns:a16="http://schemas.microsoft.com/office/drawing/2014/main" id="{216A95D3-2748-417F-A137-8E8DB4D7F559}"/>
            </a:ext>
          </a:extLst>
        </xdr:cNvPr>
        <xdr:cNvPicPr>
          <a:picLocks noChangeAspect="1"/>
        </xdr:cNvPicPr>
      </xdr:nvPicPr>
      <xdr:blipFill>
        <a:blip xmlns:r="http://schemas.openxmlformats.org/officeDocument/2006/relationships" r:embed="rId1"/>
        <a:stretch>
          <a:fillRect/>
        </a:stretch>
      </xdr:blipFill>
      <xdr:spPr>
        <a:xfrm>
          <a:off x="1" y="190501"/>
          <a:ext cx="7075430" cy="4333874"/>
        </a:xfrm>
        <a:prstGeom prst="rect">
          <a:avLst/>
        </a:prstGeom>
      </xdr:spPr>
    </xdr:pic>
    <xdr:clientData/>
  </xdr:twoCellAnchor>
</xdr:wsDr>
</file>

<file path=xl/drawings/drawing70.xml><?xml version="1.0" encoding="utf-8"?>
<xdr:wsDr xmlns:xdr="http://schemas.openxmlformats.org/drawingml/2006/spreadsheetDrawing" xmlns:a="http://schemas.openxmlformats.org/drawingml/2006/main">
  <xdr:twoCellAnchor editAs="oneCell">
    <xdr:from>
      <xdr:col>0</xdr:col>
      <xdr:colOff>1</xdr:colOff>
      <xdr:row>1</xdr:row>
      <xdr:rowOff>1</xdr:rowOff>
    </xdr:from>
    <xdr:to>
      <xdr:col>11</xdr:col>
      <xdr:colOff>391015</xdr:colOff>
      <xdr:row>25</xdr:row>
      <xdr:rowOff>142875</xdr:rowOff>
    </xdr:to>
    <xdr:pic>
      <xdr:nvPicPr>
        <xdr:cNvPr id="2" name="Picture 1">
          <a:extLst>
            <a:ext uri="{FF2B5EF4-FFF2-40B4-BE49-F238E27FC236}">
              <a16:creationId xmlns:a16="http://schemas.microsoft.com/office/drawing/2014/main" id="{A42C52D5-B3F4-4E0C-9D39-CAFC0892C5B1}"/>
            </a:ext>
          </a:extLst>
        </xdr:cNvPr>
        <xdr:cNvPicPr>
          <a:picLocks noChangeAspect="1"/>
        </xdr:cNvPicPr>
      </xdr:nvPicPr>
      <xdr:blipFill>
        <a:blip xmlns:r="http://schemas.openxmlformats.org/officeDocument/2006/relationships" r:embed="rId1"/>
        <a:stretch>
          <a:fillRect/>
        </a:stretch>
      </xdr:blipFill>
      <xdr:spPr>
        <a:xfrm>
          <a:off x="1" y="190501"/>
          <a:ext cx="7096614" cy="4714874"/>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hareeshc/Downloads/210427_GSR2021_IF_Figures_1to5_for_design.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hareeshc/Downloads/210218_GSR2021_Figures%20EE3%20and%20EE4_to%20desig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igure 1"/>
      <sheetName val="Invst (2)"/>
      <sheetName val="Figure 2"/>
      <sheetName val="Figure 3"/>
      <sheetName val="Figure 4"/>
      <sheetName val="Figure 5"/>
      <sheetName val="Figure 6"/>
      <sheetName val="NRG Policy Tracker_Fossil fuel"/>
      <sheetName val="NRG Policy Tracker_Clean Energy"/>
      <sheetName val="NRG Policy Tracker_Other Energy"/>
      <sheetName val="Sheet3"/>
      <sheetName val="Sheet4"/>
      <sheetName val="Sheet5"/>
      <sheetName val="Sheet7"/>
    </sheetNames>
    <sheetDataSet>
      <sheetData sheetId="0">
        <row r="3">
          <cell r="C3" t="str">
            <v>China</v>
          </cell>
        </row>
      </sheetData>
      <sheetData sheetId="1" refreshError="1"/>
      <sheetData sheetId="2">
        <row r="4">
          <cell r="B4">
            <v>2010</v>
          </cell>
        </row>
      </sheetData>
      <sheetData sheetId="3">
        <row r="5">
          <cell r="B5">
            <v>2010</v>
          </cell>
        </row>
      </sheetData>
      <sheetData sheetId="4">
        <row r="12">
          <cell r="A12" t="str">
            <v>Fossil fuels</v>
          </cell>
        </row>
      </sheetData>
      <sheetData sheetId="5">
        <row r="3">
          <cell r="C3">
            <v>2015</v>
          </cell>
        </row>
      </sheetData>
      <sheetData sheetId="6" refreshError="1"/>
      <sheetData sheetId="7">
        <row r="413">
          <cell r="P413">
            <v>309870090997</v>
          </cell>
        </row>
      </sheetData>
      <sheetData sheetId="8">
        <row r="623">
          <cell r="P623">
            <v>269730969165</v>
          </cell>
        </row>
      </sheetData>
      <sheetData sheetId="9">
        <row r="160">
          <cell r="P160">
            <v>152855625325</v>
          </cell>
        </row>
      </sheetData>
      <sheetData sheetId="10">
        <row r="4">
          <cell r="C4">
            <v>6.4318437099999999</v>
          </cell>
        </row>
      </sheetData>
      <sheetData sheetId="11">
        <row r="4">
          <cell r="C4">
            <v>62.247906209823299</v>
          </cell>
        </row>
      </sheetData>
      <sheetData sheetId="12">
        <row r="4">
          <cell r="C4">
            <v>1.9541985085</v>
          </cell>
        </row>
      </sheetData>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igure EE3"/>
      <sheetName val="Figure EE4"/>
      <sheetName val="Industry_Electricity"/>
      <sheetName val="Industry_TFC"/>
      <sheetName val="Industry_NonNRG use"/>
      <sheetName val="Industry Carbon Indicators"/>
      <sheetName val="Industry Energy Indicators"/>
      <sheetName val="ACTIVITY DATA"/>
      <sheetName val="Transport Carbon Indicators"/>
      <sheetName val="Transport Energy Indicators"/>
    </sheetNames>
    <sheetDataSet>
      <sheetData sheetId="0">
        <row r="3">
          <cell r="B3">
            <v>2008</v>
          </cell>
        </row>
      </sheetData>
      <sheetData sheetId="1">
        <row r="4">
          <cell r="C4">
            <v>2008</v>
          </cell>
        </row>
      </sheetData>
      <sheetData sheetId="2">
        <row r="5">
          <cell r="B5">
            <v>6724.2475999999997</v>
          </cell>
          <cell r="C5">
            <v>6767.6697999999997</v>
          </cell>
          <cell r="D5">
            <v>7059.5873000000001</v>
          </cell>
          <cell r="E5">
            <v>7007.9106000000002</v>
          </cell>
          <cell r="F5">
            <v>6880.1376</v>
          </cell>
          <cell r="G5">
            <v>6848.2372999999998</v>
          </cell>
          <cell r="H5">
            <v>6834.3077999999996</v>
          </cell>
          <cell r="I5">
            <v>6588.4781000000003</v>
          </cell>
          <cell r="J5">
            <v>6645.8298000000004</v>
          </cell>
          <cell r="K5">
            <v>6444.3680000000004</v>
          </cell>
          <cell r="L5">
            <v>6523.9897000000001</v>
          </cell>
        </row>
        <row r="6">
          <cell r="B6">
            <v>2139.9108000000001</v>
          </cell>
          <cell r="C6">
            <v>2062.9877000000001</v>
          </cell>
          <cell r="D6">
            <v>2234.5212000000001</v>
          </cell>
          <cell r="E6">
            <v>2283.9065000000001</v>
          </cell>
          <cell r="F6">
            <v>2307.3773000000001</v>
          </cell>
          <cell r="G6">
            <v>2344.2271999999998</v>
          </cell>
          <cell r="H6">
            <v>2327.4751999999999</v>
          </cell>
          <cell r="I6">
            <v>2352.0084999999999</v>
          </cell>
          <cell r="J6">
            <v>2426.9697999999999</v>
          </cell>
          <cell r="K6">
            <v>2428.8923</v>
          </cell>
          <cell r="L6">
            <v>2465.1835999999998</v>
          </cell>
        </row>
        <row r="7">
          <cell r="B7">
            <v>3355.0300999999999</v>
          </cell>
          <cell r="C7">
            <v>2809.6302999999998</v>
          </cell>
          <cell r="D7">
            <v>3279.1916999999999</v>
          </cell>
          <cell r="E7">
            <v>3203.8692999999998</v>
          </cell>
          <cell r="F7">
            <v>3223.5598</v>
          </cell>
          <cell r="G7">
            <v>3249.0972000000002</v>
          </cell>
          <cell r="H7">
            <v>3251.9175</v>
          </cell>
          <cell r="I7">
            <v>3265.3568</v>
          </cell>
          <cell r="J7">
            <v>3290.1891999999998</v>
          </cell>
          <cell r="K7">
            <v>3328.6930000000002</v>
          </cell>
          <cell r="L7">
            <v>3344.6432</v>
          </cell>
        </row>
        <row r="8">
          <cell r="B8">
            <v>16044.626</v>
          </cell>
          <cell r="C8">
            <v>14943.6801</v>
          </cell>
          <cell r="D8">
            <v>15086.500400000001</v>
          </cell>
          <cell r="E8">
            <v>15081.2554</v>
          </cell>
          <cell r="F8">
            <v>14830.008599999999</v>
          </cell>
          <cell r="G8">
            <v>15005.674999999999</v>
          </cell>
          <cell r="H8">
            <v>15131.986199999999</v>
          </cell>
          <cell r="I8">
            <v>15001.1178</v>
          </cell>
          <cell r="J8">
            <v>14987.876200000001</v>
          </cell>
          <cell r="K8">
            <v>15661.650900000001</v>
          </cell>
          <cell r="L8">
            <v>15808.9424</v>
          </cell>
        </row>
        <row r="9">
          <cell r="B9">
            <v>2093.3791999999999</v>
          </cell>
          <cell r="C9">
            <v>1876.2683</v>
          </cell>
          <cell r="D9">
            <v>1873.8607</v>
          </cell>
          <cell r="E9">
            <v>1934.1359</v>
          </cell>
          <cell r="F9">
            <v>1924.0757000000001</v>
          </cell>
          <cell r="G9">
            <v>1830.2665999999999</v>
          </cell>
          <cell r="H9">
            <v>1902.8375000000001</v>
          </cell>
          <cell r="I9">
            <v>1947.1195</v>
          </cell>
          <cell r="J9">
            <v>1978.1599000000001</v>
          </cell>
          <cell r="K9">
            <v>2052.8258999999998</v>
          </cell>
          <cell r="L9">
            <v>2080.9911000000002</v>
          </cell>
        </row>
        <row r="10">
          <cell r="B10">
            <v>822.35599999999999</v>
          </cell>
          <cell r="C10">
            <v>722.09799999999996</v>
          </cell>
          <cell r="D10">
            <v>732.07219999999995</v>
          </cell>
          <cell r="E10">
            <v>743.5942</v>
          </cell>
          <cell r="F10">
            <v>734.56579999999997</v>
          </cell>
          <cell r="G10">
            <v>718.74459999999999</v>
          </cell>
          <cell r="H10">
            <v>706.27689999999996</v>
          </cell>
          <cell r="I10">
            <v>719.14779999999996</v>
          </cell>
          <cell r="J10">
            <v>724.12369999999999</v>
          </cell>
          <cell r="K10">
            <v>737.29740000000004</v>
          </cell>
          <cell r="L10">
            <v>737.18439999999998</v>
          </cell>
        </row>
        <row r="11">
          <cell r="B11">
            <v>3714.7033999999999</v>
          </cell>
          <cell r="C11">
            <v>3109.5443</v>
          </cell>
          <cell r="D11">
            <v>3470.3353000000002</v>
          </cell>
          <cell r="E11">
            <v>3374.1187</v>
          </cell>
          <cell r="F11">
            <v>3281.5992999999999</v>
          </cell>
          <cell r="G11">
            <v>3328.0309999999999</v>
          </cell>
          <cell r="H11">
            <v>3282.2872000000002</v>
          </cell>
          <cell r="I11">
            <v>3258.2114999999999</v>
          </cell>
          <cell r="J11">
            <v>3310.6621</v>
          </cell>
          <cell r="K11">
            <v>3328.3748999999998</v>
          </cell>
          <cell r="L11">
            <v>3395.2709</v>
          </cell>
        </row>
        <row r="12">
          <cell r="B12">
            <v>11061.392900000001</v>
          </cell>
          <cell r="C12">
            <v>9606.3629000000001</v>
          </cell>
          <cell r="D12">
            <v>10098.3663</v>
          </cell>
          <cell r="E12">
            <v>10846.294</v>
          </cell>
          <cell r="F12">
            <v>10931.5296</v>
          </cell>
          <cell r="G12">
            <v>10794.951800000001</v>
          </cell>
          <cell r="H12">
            <v>10655.792299999999</v>
          </cell>
          <cell r="I12">
            <v>10555.695</v>
          </cell>
          <cell r="J12">
            <v>10723.729300000001</v>
          </cell>
          <cell r="K12">
            <v>10646.383900000001</v>
          </cell>
          <cell r="L12">
            <v>10648.055899999999</v>
          </cell>
        </row>
        <row r="13">
          <cell r="B13">
            <v>20203.439399999999</v>
          </cell>
          <cell r="C13">
            <v>17370.6793</v>
          </cell>
          <cell r="D13">
            <v>19647.893400000001</v>
          </cell>
          <cell r="E13">
            <v>20140.4987</v>
          </cell>
          <cell r="F13">
            <v>19827.343099999998</v>
          </cell>
          <cell r="G13">
            <v>19591.573499999999</v>
          </cell>
          <cell r="H13">
            <v>20022.527900000001</v>
          </cell>
          <cell r="I13">
            <v>19675.4084</v>
          </cell>
          <cell r="J13">
            <v>19825.795399999999</v>
          </cell>
          <cell r="K13">
            <v>19967.927800000001</v>
          </cell>
          <cell r="L13">
            <v>19821.754099999998</v>
          </cell>
        </row>
        <row r="14">
          <cell r="B14">
            <v>1331.4703</v>
          </cell>
          <cell r="C14">
            <v>1209.5443</v>
          </cell>
          <cell r="D14">
            <v>1215.9930999999999</v>
          </cell>
          <cell r="E14">
            <v>1258.8134</v>
          </cell>
          <cell r="F14">
            <v>995.09889999999996</v>
          </cell>
          <cell r="G14">
            <v>977.30010000000004</v>
          </cell>
          <cell r="H14">
            <v>1106.5347999999999</v>
          </cell>
          <cell r="I14">
            <v>1089.2519</v>
          </cell>
          <cell r="J14">
            <v>970.33529999999996</v>
          </cell>
          <cell r="K14">
            <v>1056.2340999999999</v>
          </cell>
          <cell r="L14">
            <v>1067.3688999999999</v>
          </cell>
        </row>
        <row r="15">
          <cell r="B15">
            <v>685.92859999999996</v>
          </cell>
          <cell r="C15">
            <v>739.28700000000003</v>
          </cell>
          <cell r="D15">
            <v>782.88570000000004</v>
          </cell>
          <cell r="E15">
            <v>815.56100000000004</v>
          </cell>
          <cell r="F15">
            <v>787.63800000000003</v>
          </cell>
          <cell r="G15">
            <v>798.60069999999996</v>
          </cell>
          <cell r="H15">
            <v>807.87810000000002</v>
          </cell>
          <cell r="I15">
            <v>846.39319999999998</v>
          </cell>
          <cell r="J15">
            <v>872.14620000000002</v>
          </cell>
          <cell r="K15">
            <v>881.67139999999995</v>
          </cell>
          <cell r="L15">
            <v>936.27449999999999</v>
          </cell>
        </row>
        <row r="16">
          <cell r="B16">
            <v>12179.3637</v>
          </cell>
          <cell r="C16">
            <v>10370.335300000001</v>
          </cell>
          <cell r="D16">
            <v>10994.669</v>
          </cell>
          <cell r="E16">
            <v>11012.5537</v>
          </cell>
          <cell r="F16">
            <v>10345.9157</v>
          </cell>
          <cell r="G16">
            <v>9886.5864000000001</v>
          </cell>
          <cell r="H16">
            <v>9709.2003000000004</v>
          </cell>
          <cell r="I16">
            <v>9687.4462999999996</v>
          </cell>
          <cell r="J16">
            <v>9738.3490999999995</v>
          </cell>
          <cell r="K16">
            <v>9940.6214999999993</v>
          </cell>
          <cell r="L16">
            <v>9980.2356999999993</v>
          </cell>
        </row>
        <row r="17">
          <cell r="B17">
            <v>32486.209800000001</v>
          </cell>
          <cell r="C17">
            <v>30932.337100000001</v>
          </cell>
          <cell r="D17">
            <v>32533.89</v>
          </cell>
          <cell r="E17">
            <v>30980.864099999999</v>
          </cell>
          <cell r="F17">
            <v>30855.5985</v>
          </cell>
          <cell r="G17">
            <v>31043.740600000001</v>
          </cell>
          <cell r="H17">
            <v>30533.999</v>
          </cell>
          <cell r="I17">
            <v>29655.743399999999</v>
          </cell>
          <cell r="J17">
            <v>29467.4774</v>
          </cell>
          <cell r="K17">
            <v>29804.863499999999</v>
          </cell>
          <cell r="L17">
            <v>29606.179</v>
          </cell>
        </row>
        <row r="18">
          <cell r="B18">
            <v>17222.011999999999</v>
          </cell>
          <cell r="C18">
            <v>17138.951000000001</v>
          </cell>
          <cell r="D18">
            <v>19614.7893</v>
          </cell>
          <cell r="E18">
            <v>21156.1479</v>
          </cell>
          <cell r="F18">
            <v>21551.418699999998</v>
          </cell>
          <cell r="G18">
            <v>21985.984499999999</v>
          </cell>
          <cell r="H18">
            <v>22322.098000000002</v>
          </cell>
          <cell r="I18">
            <v>22559.673299999999</v>
          </cell>
          <cell r="J18">
            <v>22818.830600000001</v>
          </cell>
          <cell r="K18">
            <v>23596.640200000002</v>
          </cell>
          <cell r="L18">
            <v>23973.681400000001</v>
          </cell>
        </row>
        <row r="19">
          <cell r="B19">
            <v>3610.3181</v>
          </cell>
          <cell r="C19">
            <v>3144.0241000000001</v>
          </cell>
          <cell r="D19">
            <v>3371.4531000000002</v>
          </cell>
          <cell r="E19">
            <v>3363.8865000000001</v>
          </cell>
          <cell r="F19">
            <v>3016.1309999999999</v>
          </cell>
          <cell r="G19">
            <v>3001.3908000000001</v>
          </cell>
          <cell r="H19">
            <v>2862.8359999999998</v>
          </cell>
          <cell r="I19">
            <v>2951.7836000000002</v>
          </cell>
          <cell r="J19">
            <v>3082.2413999999999</v>
          </cell>
          <cell r="K19">
            <v>3074.6869000000002</v>
          </cell>
          <cell r="L19">
            <v>3100.4681</v>
          </cell>
        </row>
        <row r="20">
          <cell r="B20">
            <v>1231.9749999999999</v>
          </cell>
          <cell r="C20">
            <v>1197.7199000000001</v>
          </cell>
          <cell r="D20">
            <v>1300.0794000000001</v>
          </cell>
          <cell r="E20">
            <v>1278.2135000000001</v>
          </cell>
          <cell r="F20">
            <v>1195.1876999999999</v>
          </cell>
          <cell r="G20">
            <v>1184.2170000000001</v>
          </cell>
          <cell r="H20">
            <v>1187.2358999999999</v>
          </cell>
          <cell r="I20">
            <v>1196.1466</v>
          </cell>
          <cell r="J20">
            <v>1187.1125999999999</v>
          </cell>
          <cell r="K20">
            <v>1191.1985</v>
          </cell>
          <cell r="L20">
            <v>1196.8353</v>
          </cell>
        </row>
        <row r="21">
          <cell r="B21">
            <v>1514.7892999999999</v>
          </cell>
          <cell r="C21">
            <v>1390.6277</v>
          </cell>
          <cell r="D21">
            <v>1501.9775999999999</v>
          </cell>
          <cell r="E21">
            <v>1458.0396000000001</v>
          </cell>
          <cell r="F21">
            <v>1369.9054000000001</v>
          </cell>
          <cell r="G21">
            <v>1375.1505</v>
          </cell>
          <cell r="H21">
            <v>1323.7317</v>
          </cell>
          <cell r="I21">
            <v>1331.1264000000001</v>
          </cell>
          <cell r="J21">
            <v>1345.1056000000001</v>
          </cell>
          <cell r="K21">
            <v>1388.0126</v>
          </cell>
          <cell r="L21">
            <v>1409.8794</v>
          </cell>
        </row>
        <row r="22">
          <cell r="B22">
            <v>1080.1376</v>
          </cell>
          <cell r="C22">
            <v>925.88130000000001</v>
          </cell>
          <cell r="D22">
            <v>939.55290000000002</v>
          </cell>
          <cell r="E22">
            <v>966.55200000000002</v>
          </cell>
          <cell r="F22">
            <v>1023.9037</v>
          </cell>
          <cell r="G22">
            <v>1013.3276</v>
          </cell>
          <cell r="H22">
            <v>1052.1926000000001</v>
          </cell>
          <cell r="I22">
            <v>997.85040000000004</v>
          </cell>
          <cell r="J22">
            <v>1039.123</v>
          </cell>
          <cell r="K22">
            <v>1062.4248</v>
          </cell>
          <cell r="L22">
            <v>1100.086</v>
          </cell>
        </row>
        <row r="23">
          <cell r="B23">
            <v>8098.8822</v>
          </cell>
          <cell r="C23">
            <v>6603.2673999999997</v>
          </cell>
          <cell r="D23">
            <v>6319.0025999999998</v>
          </cell>
          <cell r="E23">
            <v>6315.6491999999998</v>
          </cell>
          <cell r="F23">
            <v>6230.9543999999996</v>
          </cell>
          <cell r="G23">
            <v>6090.1117999999997</v>
          </cell>
          <cell r="H23">
            <v>6161.3928999999998</v>
          </cell>
          <cell r="I23">
            <v>6539.5528999999997</v>
          </cell>
          <cell r="J23">
            <v>6698.1082999999999</v>
          </cell>
          <cell r="K23">
            <v>6966.3801000000003</v>
          </cell>
          <cell r="L23">
            <v>6763.4566000000004</v>
          </cell>
        </row>
        <row r="24">
          <cell r="B24">
            <v>1657.7816</v>
          </cell>
          <cell r="C24">
            <v>1565.6061999999999</v>
          </cell>
          <cell r="D24">
            <v>1656.7498000000001</v>
          </cell>
          <cell r="E24">
            <v>1651.3327999999999</v>
          </cell>
          <cell r="F24">
            <v>1636.1134999999999</v>
          </cell>
          <cell r="G24">
            <v>1613.6714999999999</v>
          </cell>
          <cell r="H24">
            <v>1549.3551</v>
          </cell>
          <cell r="I24">
            <v>1546.7755999999999</v>
          </cell>
          <cell r="J24">
            <v>1527.1806999999999</v>
          </cell>
          <cell r="K24">
            <v>1538.8841</v>
          </cell>
          <cell r="L24">
            <v>1488.4875999999999</v>
          </cell>
        </row>
        <row r="25">
          <cell r="B25">
            <v>9815.2193000000007</v>
          </cell>
          <cell r="C25">
            <v>8575.8382999999994</v>
          </cell>
          <cell r="D25">
            <v>8999.8279999999995</v>
          </cell>
          <cell r="E25">
            <v>8816.0791000000008</v>
          </cell>
          <cell r="F25">
            <v>8476.2682999999997</v>
          </cell>
          <cell r="G25">
            <v>8346.2597000000005</v>
          </cell>
          <cell r="H25">
            <v>8010.0601999999999</v>
          </cell>
          <cell r="I25">
            <v>8000.3687</v>
          </cell>
          <cell r="J25">
            <v>8032.9551000000001</v>
          </cell>
          <cell r="K25">
            <v>7939.8077999999996</v>
          </cell>
          <cell r="L25">
            <v>8008.2136</v>
          </cell>
        </row>
        <row r="26">
          <cell r="B26">
            <v>76790.885599999994</v>
          </cell>
          <cell r="C26">
            <v>68557.179699999993</v>
          </cell>
          <cell r="D26">
            <v>71060.361099999995</v>
          </cell>
          <cell r="E26">
            <v>73220.550300000003</v>
          </cell>
          <cell r="F26">
            <v>72735.253700000001</v>
          </cell>
          <cell r="G26">
            <v>72784.608800000002</v>
          </cell>
          <cell r="H26">
            <v>70596.732600000003</v>
          </cell>
          <cell r="I26">
            <v>69324.849499999997</v>
          </cell>
          <cell r="J26">
            <v>68520.722299999994</v>
          </cell>
          <cell r="K26">
            <v>66933.367899999997</v>
          </cell>
          <cell r="L26">
            <v>66451.172999999995</v>
          </cell>
        </row>
      </sheetData>
      <sheetData sheetId="3">
        <row r="5">
          <cell r="B5">
            <v>23172.988399999998</v>
          </cell>
          <cell r="C5">
            <v>22356.121500000001</v>
          </cell>
          <cell r="D5">
            <v>22436.8053</v>
          </cell>
          <cell r="E5">
            <v>23137.006300000001</v>
          </cell>
          <cell r="F5">
            <v>23480.7582</v>
          </cell>
          <cell r="G5">
            <v>23664.898499999999</v>
          </cell>
          <cell r="H5">
            <v>23454.857400000001</v>
          </cell>
          <cell r="I5">
            <v>22344.834699999999</v>
          </cell>
          <cell r="J5">
            <v>22175.303500000002</v>
          </cell>
          <cell r="K5">
            <v>22094.6528</v>
          </cell>
          <cell r="L5">
            <v>22416.503499999999</v>
          </cell>
        </row>
        <row r="6">
          <cell r="B6">
            <v>7368.5045</v>
          </cell>
          <cell r="C6">
            <v>7120.3635999999997</v>
          </cell>
          <cell r="D6">
            <v>7563.1466</v>
          </cell>
          <cell r="E6">
            <v>7590.2075000000004</v>
          </cell>
          <cell r="F6">
            <v>7629.0676999999996</v>
          </cell>
          <cell r="G6">
            <v>7564.8554999999997</v>
          </cell>
          <cell r="H6">
            <v>7312.4677000000001</v>
          </cell>
          <cell r="I6">
            <v>7346.5958000000001</v>
          </cell>
          <cell r="J6">
            <v>7604.6243000000004</v>
          </cell>
          <cell r="K6">
            <v>7627.4259000000002</v>
          </cell>
          <cell r="L6">
            <v>7710.5853999999999</v>
          </cell>
        </row>
        <row r="7">
          <cell r="B7">
            <v>10741.801600000001</v>
          </cell>
          <cell r="C7">
            <v>10039.464900000001</v>
          </cell>
          <cell r="D7">
            <v>11017.2986</v>
          </cell>
          <cell r="E7">
            <v>10481.617700000001</v>
          </cell>
          <cell r="F7">
            <v>10576.985199999999</v>
          </cell>
          <cell r="G7">
            <v>11078.6116</v>
          </cell>
          <cell r="H7">
            <v>10950.2827</v>
          </cell>
          <cell r="I7">
            <v>10946.7768</v>
          </cell>
          <cell r="J7">
            <v>11141.9486</v>
          </cell>
          <cell r="K7">
            <v>10934.728300000001</v>
          </cell>
          <cell r="L7">
            <v>11119.859700000001</v>
          </cell>
        </row>
        <row r="8">
          <cell r="B8">
            <v>45976.688600000001</v>
          </cell>
          <cell r="C8">
            <v>42242.041299999997</v>
          </cell>
          <cell r="D8">
            <v>42795.5933</v>
          </cell>
          <cell r="E8">
            <v>44332.724600000001</v>
          </cell>
          <cell r="F8">
            <v>44352.157899999998</v>
          </cell>
          <cell r="G8">
            <v>44937.694799999997</v>
          </cell>
          <cell r="H8">
            <v>45422.753900000003</v>
          </cell>
          <cell r="I8">
            <v>45107.663500000002</v>
          </cell>
          <cell r="J8">
            <v>43466.071799999998</v>
          </cell>
          <cell r="K8">
            <v>45089.960400000004</v>
          </cell>
          <cell r="L8">
            <v>45838.824399999998</v>
          </cell>
        </row>
        <row r="9">
          <cell r="B9">
            <v>7946.8145999999997</v>
          </cell>
          <cell r="C9">
            <v>7427.4639999999999</v>
          </cell>
          <cell r="D9">
            <v>6887.5765000000001</v>
          </cell>
          <cell r="E9">
            <v>6766.4845999999998</v>
          </cell>
          <cell r="F9">
            <v>6715.8209999999999</v>
          </cell>
          <cell r="G9">
            <v>6415.2788</v>
          </cell>
          <cell r="H9">
            <v>6319.9368000000004</v>
          </cell>
          <cell r="I9">
            <v>6466.4041999999999</v>
          </cell>
          <cell r="J9">
            <v>6398.0397999999996</v>
          </cell>
          <cell r="K9">
            <v>6715.9405999999999</v>
          </cell>
          <cell r="L9">
            <v>6675.2102000000004</v>
          </cell>
        </row>
        <row r="10">
          <cell r="B10">
            <v>2687.9290999999998</v>
          </cell>
          <cell r="C10">
            <v>2322.1770999999999</v>
          </cell>
          <cell r="D10">
            <v>2413.3040999999998</v>
          </cell>
          <cell r="E10">
            <v>2408.1860999999999</v>
          </cell>
          <cell r="F10">
            <v>2270.1858999999999</v>
          </cell>
          <cell r="G10">
            <v>2144.9785000000002</v>
          </cell>
          <cell r="H10">
            <v>2085.6878999999999</v>
          </cell>
          <cell r="I10">
            <v>2146.6905999999999</v>
          </cell>
          <cell r="J10">
            <v>2190.3858</v>
          </cell>
          <cell r="K10">
            <v>2288.7748999999999</v>
          </cell>
          <cell r="L10">
            <v>2293.3543</v>
          </cell>
        </row>
        <row r="11">
          <cell r="B11">
            <v>11324.174800000001</v>
          </cell>
          <cell r="C11">
            <v>9459.8369000000002</v>
          </cell>
          <cell r="D11">
            <v>10843.1824</v>
          </cell>
          <cell r="E11">
            <v>10623.255300000001</v>
          </cell>
          <cell r="F11">
            <v>10362.503699999999</v>
          </cell>
          <cell r="G11">
            <v>10359.2253</v>
          </cell>
          <cell r="H11">
            <v>10301.9017</v>
          </cell>
          <cell r="I11">
            <v>10291.7014</v>
          </cell>
          <cell r="J11">
            <v>10618.002200000001</v>
          </cell>
          <cell r="K11">
            <v>10786.9599</v>
          </cell>
          <cell r="L11">
            <v>11218.9845</v>
          </cell>
        </row>
        <row r="12">
          <cell r="B12">
            <v>32713.397700000001</v>
          </cell>
          <cell r="C12">
            <v>26982.193599999999</v>
          </cell>
          <cell r="D12">
            <v>28621.076799999999</v>
          </cell>
          <cell r="E12">
            <v>29340.7405</v>
          </cell>
          <cell r="F12">
            <v>28826.506600000001</v>
          </cell>
          <cell r="G12">
            <v>29046.016899999999</v>
          </cell>
          <cell r="H12">
            <v>27981.934499999999</v>
          </cell>
          <cell r="I12">
            <v>27722.601299999998</v>
          </cell>
          <cell r="J12">
            <v>28701.2196</v>
          </cell>
          <cell r="K12">
            <v>28165.104299999999</v>
          </cell>
          <cell r="L12">
            <v>27827.505099999998</v>
          </cell>
        </row>
        <row r="13">
          <cell r="B13">
            <v>57055.639799999997</v>
          </cell>
          <cell r="C13">
            <v>50520.136599999998</v>
          </cell>
          <cell r="D13">
            <v>56707.970800000003</v>
          </cell>
          <cell r="E13">
            <v>57449.499400000001</v>
          </cell>
          <cell r="F13">
            <v>56748.441099999996</v>
          </cell>
          <cell r="G13">
            <v>56382.274100000002</v>
          </cell>
          <cell r="H13">
            <v>55754.171999999999</v>
          </cell>
          <cell r="I13">
            <v>56116.675799999997</v>
          </cell>
          <cell r="J13">
            <v>56667.7742</v>
          </cell>
          <cell r="K13">
            <v>57231.6708</v>
          </cell>
          <cell r="L13">
            <v>57957.333100000003</v>
          </cell>
        </row>
        <row r="14">
          <cell r="B14">
            <v>4206.857</v>
          </cell>
          <cell r="C14">
            <v>3462.3667</v>
          </cell>
          <cell r="D14">
            <v>3472.8146999999999</v>
          </cell>
          <cell r="E14">
            <v>3322.8213000000001</v>
          </cell>
          <cell r="F14">
            <v>2995.846</v>
          </cell>
          <cell r="G14">
            <v>2835.5281</v>
          </cell>
          <cell r="H14">
            <v>3088.2986000000001</v>
          </cell>
          <cell r="I14">
            <v>3128.4483</v>
          </cell>
          <cell r="J14">
            <v>3073.1223</v>
          </cell>
          <cell r="K14">
            <v>2763.2741999999998</v>
          </cell>
          <cell r="L14">
            <v>2739.0149000000001</v>
          </cell>
        </row>
        <row r="15">
          <cell r="B15">
            <v>2424.8737999999998</v>
          </cell>
          <cell r="C15">
            <v>2094.6622000000002</v>
          </cell>
          <cell r="D15">
            <v>2129.8906999999999</v>
          </cell>
          <cell r="E15">
            <v>2217.5454</v>
          </cell>
          <cell r="F15">
            <v>2181.2806999999998</v>
          </cell>
          <cell r="G15">
            <v>2175.7037999999998</v>
          </cell>
          <cell r="H15">
            <v>2231.0021999999999</v>
          </cell>
          <cell r="I15">
            <v>2372.0092</v>
          </cell>
          <cell r="J15">
            <v>2430.1547</v>
          </cell>
          <cell r="K15">
            <v>2471.8321000000001</v>
          </cell>
          <cell r="L15">
            <v>2594.9421000000002</v>
          </cell>
        </row>
        <row r="16">
          <cell r="B16">
            <v>35058.983200000002</v>
          </cell>
          <cell r="C16">
            <v>28958.456999999999</v>
          </cell>
          <cell r="D16">
            <v>30147.2281</v>
          </cell>
          <cell r="E16">
            <v>28869.255799999999</v>
          </cell>
          <cell r="F16">
            <v>27922.913100000002</v>
          </cell>
          <cell r="G16">
            <v>25975.188699999999</v>
          </cell>
          <cell r="H16">
            <v>25008.2176</v>
          </cell>
          <cell r="I16">
            <v>24984.611199999999</v>
          </cell>
          <cell r="J16">
            <v>25116.357100000001</v>
          </cell>
          <cell r="K16">
            <v>24984.417300000001</v>
          </cell>
          <cell r="L16">
            <v>24387.9408</v>
          </cell>
        </row>
        <row r="17">
          <cell r="B17">
            <v>92527.618199999997</v>
          </cell>
          <cell r="C17">
            <v>87706.196599999996</v>
          </cell>
          <cell r="D17">
            <v>91628.879000000001</v>
          </cell>
          <cell r="E17">
            <v>92063.505699999994</v>
          </cell>
          <cell r="F17">
            <v>90284.330199999997</v>
          </cell>
          <cell r="G17">
            <v>90808.890899999999</v>
          </cell>
          <cell r="H17">
            <v>88312.186400000006</v>
          </cell>
          <cell r="I17">
            <v>85224.580199999997</v>
          </cell>
          <cell r="J17">
            <v>83967.819300000003</v>
          </cell>
          <cell r="K17">
            <v>83785.110700000005</v>
          </cell>
          <cell r="L17">
            <v>82210.763500000001</v>
          </cell>
        </row>
        <row r="18">
          <cell r="B18">
            <v>42526.141300000003</v>
          </cell>
          <cell r="C18">
            <v>39958.964200000002</v>
          </cell>
          <cell r="D18">
            <v>44978.133900000001</v>
          </cell>
          <cell r="E18">
            <v>47653.612099999998</v>
          </cell>
          <cell r="F18">
            <v>47327.333299999998</v>
          </cell>
          <cell r="G18">
            <v>48154.525900000001</v>
          </cell>
          <cell r="H18">
            <v>47971.569100000001</v>
          </cell>
          <cell r="I18">
            <v>48084.730900000002</v>
          </cell>
          <cell r="J18">
            <v>47818.448499999999</v>
          </cell>
          <cell r="K18">
            <v>48385.2016</v>
          </cell>
          <cell r="L18">
            <v>49371.479599999999</v>
          </cell>
        </row>
        <row r="19">
          <cell r="B19">
            <v>15100.540300000001</v>
          </cell>
          <cell r="C19">
            <v>13692.8231</v>
          </cell>
          <cell r="D19">
            <v>14668.231400000001</v>
          </cell>
          <cell r="E19">
            <v>14157.3544</v>
          </cell>
          <cell r="F19">
            <v>14081.6949</v>
          </cell>
          <cell r="G19">
            <v>13833.439399999999</v>
          </cell>
          <cell r="H19">
            <v>13591.0031</v>
          </cell>
          <cell r="I19">
            <v>13745.222</v>
          </cell>
          <cell r="J19">
            <v>14177.878699999999</v>
          </cell>
          <cell r="K19">
            <v>14337.8554</v>
          </cell>
          <cell r="L19">
            <v>14206.102500000001</v>
          </cell>
        </row>
        <row r="20">
          <cell r="B20">
            <v>3963.9056999999998</v>
          </cell>
          <cell r="C20">
            <v>3768.6273999999999</v>
          </cell>
          <cell r="D20">
            <v>4089.4173000000001</v>
          </cell>
          <cell r="E20">
            <v>3964.0315000000001</v>
          </cell>
          <cell r="F20">
            <v>3928.9326999999998</v>
          </cell>
          <cell r="G20">
            <v>4137.6304</v>
          </cell>
          <cell r="H20">
            <v>4452.8467000000001</v>
          </cell>
          <cell r="I20">
            <v>4358.4771000000001</v>
          </cell>
          <cell r="J20">
            <v>4411.9928</v>
          </cell>
          <cell r="K20">
            <v>4447.4722000000002</v>
          </cell>
          <cell r="L20">
            <v>4322.5663999999997</v>
          </cell>
        </row>
        <row r="21">
          <cell r="B21">
            <v>5523.4272000000001</v>
          </cell>
          <cell r="C21">
            <v>5211.1786000000002</v>
          </cell>
          <cell r="D21">
            <v>5453.5288</v>
          </cell>
          <cell r="E21">
            <v>5349.4441999999999</v>
          </cell>
          <cell r="F21">
            <v>4604.5186999999996</v>
          </cell>
          <cell r="G21">
            <v>4597.2425999999996</v>
          </cell>
          <cell r="H21">
            <v>4403.99</v>
          </cell>
          <cell r="I21">
            <v>4409.7246999999998</v>
          </cell>
          <cell r="J21">
            <v>4379.9948000000004</v>
          </cell>
          <cell r="K21">
            <v>4523.8726999999999</v>
          </cell>
          <cell r="L21">
            <v>4569.4606000000003</v>
          </cell>
        </row>
        <row r="22">
          <cell r="B22">
            <v>3648.4313999999999</v>
          </cell>
          <cell r="C22">
            <v>3122.1985</v>
          </cell>
          <cell r="D22">
            <v>3226.2755000000002</v>
          </cell>
          <cell r="E22">
            <v>3257.4355</v>
          </cell>
          <cell r="F22">
            <v>3288.0852</v>
          </cell>
          <cell r="G22">
            <v>3199.0225</v>
          </cell>
          <cell r="H22">
            <v>3296.6316000000002</v>
          </cell>
          <cell r="I22">
            <v>3376.1378</v>
          </cell>
          <cell r="J22">
            <v>3344.8706000000002</v>
          </cell>
          <cell r="K22">
            <v>3486.5918999999999</v>
          </cell>
          <cell r="L22">
            <v>3728.9177</v>
          </cell>
        </row>
        <row r="23">
          <cell r="B23">
            <v>25256.168399999999</v>
          </cell>
          <cell r="C23">
            <v>20710.964400000001</v>
          </cell>
          <cell r="D23">
            <v>20905.545099999999</v>
          </cell>
          <cell r="E23">
            <v>20675.827700000002</v>
          </cell>
          <cell r="F23">
            <v>20134.2284</v>
          </cell>
          <cell r="G23">
            <v>19943.907599999999</v>
          </cell>
          <cell r="H23">
            <v>19230.641599999999</v>
          </cell>
          <cell r="I23">
            <v>18044.355599999999</v>
          </cell>
          <cell r="J23">
            <v>17957.321100000001</v>
          </cell>
          <cell r="K23">
            <v>19578.666000000001</v>
          </cell>
          <cell r="L23">
            <v>20110.317500000001</v>
          </cell>
        </row>
        <row r="24">
          <cell r="B24">
            <v>3960.0025000000001</v>
          </cell>
          <cell r="C24">
            <v>3704.5367999999999</v>
          </cell>
          <cell r="D24">
            <v>3891.6145000000001</v>
          </cell>
          <cell r="E24">
            <v>3735.1469000000002</v>
          </cell>
          <cell r="F24">
            <v>3754.4447</v>
          </cell>
          <cell r="G24">
            <v>3773.2514999999999</v>
          </cell>
          <cell r="H24">
            <v>3581.7255</v>
          </cell>
          <cell r="I24">
            <v>3563.4128999999998</v>
          </cell>
          <cell r="J24">
            <v>3576.0527000000002</v>
          </cell>
          <cell r="K24">
            <v>3566.7181</v>
          </cell>
          <cell r="L24">
            <v>3453.5556000000001</v>
          </cell>
        </row>
        <row r="25">
          <cell r="B25">
            <v>29362.117300000002</v>
          </cell>
          <cell r="C25">
            <v>24838.194599999999</v>
          </cell>
          <cell r="D25">
            <v>25890.953099999999</v>
          </cell>
          <cell r="E25">
            <v>24236.986499999999</v>
          </cell>
          <cell r="F25">
            <v>23840.3351</v>
          </cell>
          <cell r="G25">
            <v>23856.962200000002</v>
          </cell>
          <cell r="H25">
            <v>23206.1021</v>
          </cell>
          <cell r="I25">
            <v>23300.2454</v>
          </cell>
          <cell r="J25">
            <v>21298.729200000002</v>
          </cell>
          <cell r="K25">
            <v>21671.873299999999</v>
          </cell>
          <cell r="L25">
            <v>21618.558400000002</v>
          </cell>
        </row>
        <row r="26">
          <cell r="B26">
            <v>279271.21659999999</v>
          </cell>
          <cell r="C26">
            <v>246950.98389999999</v>
          </cell>
          <cell r="D26">
            <v>270428.8836</v>
          </cell>
          <cell r="E26">
            <v>262664.92790000001</v>
          </cell>
          <cell r="F26">
            <v>265398.21340000001</v>
          </cell>
          <cell r="G26">
            <v>264584.342</v>
          </cell>
          <cell r="H26">
            <v>264808.67070000002</v>
          </cell>
          <cell r="I26">
            <v>263370.29440000001</v>
          </cell>
          <cell r="J26">
            <v>266252.2953</v>
          </cell>
          <cell r="K26">
            <v>261425.92860000001</v>
          </cell>
          <cell r="L26">
            <v>276581.6018</v>
          </cell>
        </row>
      </sheetData>
      <sheetData sheetId="4">
        <row r="5">
          <cell r="B5">
            <v>2758.0778</v>
          </cell>
          <cell r="C5">
            <v>2508.2759000000001</v>
          </cell>
          <cell r="D5">
            <v>2162.0234999999998</v>
          </cell>
          <cell r="E5">
            <v>2885.4814000000001</v>
          </cell>
          <cell r="F5">
            <v>3245.9250999999999</v>
          </cell>
          <cell r="G5">
            <v>3662.2644</v>
          </cell>
          <cell r="H5">
            <v>3898.6986000000002</v>
          </cell>
          <cell r="I5">
            <v>3530.0639000000001</v>
          </cell>
          <cell r="J5">
            <v>3798.2438000000002</v>
          </cell>
          <cell r="K5">
            <v>3589.8643999999999</v>
          </cell>
          <cell r="L5">
            <v>3635.4029999999998</v>
          </cell>
        </row>
        <row r="6">
          <cell r="B6">
            <v>1144.7943</v>
          </cell>
          <cell r="C6">
            <v>1214.1386</v>
          </cell>
          <cell r="D6">
            <v>1208.6167</v>
          </cell>
          <cell r="E6">
            <v>1090.8381999999999</v>
          </cell>
          <cell r="F6">
            <v>1292.4943000000001</v>
          </cell>
          <cell r="G6">
            <v>1283.2471</v>
          </cell>
          <cell r="H6">
            <v>1322.1832999999999</v>
          </cell>
          <cell r="I6">
            <v>1278.2448999999999</v>
          </cell>
          <cell r="J6">
            <v>1297.5667000000001</v>
          </cell>
          <cell r="K6">
            <v>1139.4755</v>
          </cell>
          <cell r="L6">
            <v>1260.7637</v>
          </cell>
        </row>
        <row r="7">
          <cell r="B7">
            <v>7487.8307000000004</v>
          </cell>
          <cell r="C7">
            <v>5920.9107999999997</v>
          </cell>
          <cell r="D7">
            <v>6448.6187</v>
          </cell>
          <cell r="E7">
            <v>6264.9660000000003</v>
          </cell>
          <cell r="F7">
            <v>6455.2245999999996</v>
          </cell>
          <cell r="G7">
            <v>7135.8415000000005</v>
          </cell>
          <cell r="H7">
            <v>7656.2785999999996</v>
          </cell>
          <cell r="I7">
            <v>7247.3140000000003</v>
          </cell>
          <cell r="J7">
            <v>7227.6638999999996</v>
          </cell>
          <cell r="K7">
            <v>7148.8855999999996</v>
          </cell>
          <cell r="L7">
            <v>7447.9231</v>
          </cell>
        </row>
        <row r="8">
          <cell r="B8">
            <v>14282.2107</v>
          </cell>
          <cell r="C8">
            <v>13062.1167</v>
          </cell>
          <cell r="D8">
            <v>13860.4877</v>
          </cell>
          <cell r="E8">
            <v>14423.3089</v>
          </cell>
          <cell r="F8">
            <v>14717.8012</v>
          </cell>
          <cell r="G8">
            <v>14325.5231</v>
          </cell>
          <cell r="H8">
            <v>14380.135200000001</v>
          </cell>
          <cell r="I8">
            <v>15435.989299999999</v>
          </cell>
          <cell r="J8">
            <v>16570.2804</v>
          </cell>
          <cell r="K8">
            <v>14040.4056</v>
          </cell>
          <cell r="L8">
            <v>14089.0728</v>
          </cell>
        </row>
        <row r="9">
          <cell r="B9">
            <v>1885.2131999999999</v>
          </cell>
          <cell r="C9">
            <v>1657.6718000000001</v>
          </cell>
          <cell r="D9">
            <v>2145.0807</v>
          </cell>
          <cell r="E9">
            <v>1956.3954000000001</v>
          </cell>
          <cell r="F9">
            <v>2073.1797999999999</v>
          </cell>
          <cell r="G9">
            <v>2011.1868999999999</v>
          </cell>
          <cell r="H9">
            <v>2169.2363999999998</v>
          </cell>
          <cell r="I9">
            <v>1615.2056</v>
          </cell>
          <cell r="J9">
            <v>1107.2891999999999</v>
          </cell>
          <cell r="K9">
            <v>2307.0898999999999</v>
          </cell>
          <cell r="L9">
            <v>2171.8721</v>
          </cell>
        </row>
        <row r="10">
          <cell r="B10">
            <v>1.0032000000000001</v>
          </cell>
          <cell r="C10">
            <v>1.0032000000000001</v>
          </cell>
          <cell r="D10">
            <v>1.0032000000000001</v>
          </cell>
          <cell r="E10">
            <v>1.0032000000000001</v>
          </cell>
          <cell r="F10">
            <v>1.0032000000000001</v>
          </cell>
          <cell r="G10">
            <v>1.0032000000000001</v>
          </cell>
          <cell r="H10">
            <v>1.0032000000000001</v>
          </cell>
          <cell r="I10">
            <v>1.0032000000000001</v>
          </cell>
          <cell r="J10">
            <v>1.0032000000000001</v>
          </cell>
          <cell r="K10">
            <v>1.0032000000000001</v>
          </cell>
          <cell r="L10">
            <v>1.0032000000000001</v>
          </cell>
        </row>
        <row r="11">
          <cell r="B11">
            <v>719.69290000000001</v>
          </cell>
          <cell r="C11">
            <v>689.73199999999997</v>
          </cell>
          <cell r="D11">
            <v>765.97159999999997</v>
          </cell>
          <cell r="E11">
            <v>771.58690000000001</v>
          </cell>
          <cell r="F11">
            <v>733.26390000000004</v>
          </cell>
          <cell r="G11">
            <v>1121.3457000000001</v>
          </cell>
          <cell r="H11">
            <v>1151.5741</v>
          </cell>
          <cell r="I11">
            <v>1041.3227999999999</v>
          </cell>
          <cell r="J11">
            <v>1122.4967999999999</v>
          </cell>
          <cell r="K11">
            <v>1117.9731999999999</v>
          </cell>
          <cell r="L11">
            <v>1156.3246999999999</v>
          </cell>
        </row>
        <row r="12">
          <cell r="B12">
            <v>11622.6927</v>
          </cell>
          <cell r="C12">
            <v>10010.623900000001</v>
          </cell>
          <cell r="D12">
            <v>9825.9220000000005</v>
          </cell>
          <cell r="E12">
            <v>9991.9920999999995</v>
          </cell>
          <cell r="F12">
            <v>10358.597</v>
          </cell>
          <cell r="G12">
            <v>10136.3683</v>
          </cell>
          <cell r="H12">
            <v>10970.568300000001</v>
          </cell>
          <cell r="I12">
            <v>10546.7366</v>
          </cell>
          <cell r="J12">
            <v>9931.8065999999999</v>
          </cell>
          <cell r="K12">
            <v>10617.742399999999</v>
          </cell>
          <cell r="L12">
            <v>9669.6851000000006</v>
          </cell>
        </row>
        <row r="13">
          <cell r="B13">
            <v>18175.150600000001</v>
          </cell>
          <cell r="C13">
            <v>17002.328300000001</v>
          </cell>
          <cell r="D13">
            <v>18421.880300000001</v>
          </cell>
          <cell r="E13">
            <v>17749.820400000001</v>
          </cell>
          <cell r="F13">
            <v>17812.0327</v>
          </cell>
          <cell r="G13">
            <v>17808.514599999999</v>
          </cell>
          <cell r="H13">
            <v>18071.732599999999</v>
          </cell>
          <cell r="I13">
            <v>17213.917399999998</v>
          </cell>
          <cell r="J13">
            <v>17341.406200000001</v>
          </cell>
          <cell r="K13">
            <v>18716.766</v>
          </cell>
          <cell r="L13">
            <v>17698.472900000001</v>
          </cell>
        </row>
        <row r="14">
          <cell r="B14">
            <v>391.34190000000001</v>
          </cell>
          <cell r="C14">
            <v>482.2491</v>
          </cell>
          <cell r="D14">
            <v>765.78290000000004</v>
          </cell>
          <cell r="E14">
            <v>700.57090000000005</v>
          </cell>
          <cell r="F14">
            <v>600.57079999999996</v>
          </cell>
          <cell r="G14">
            <v>513.69539999999995</v>
          </cell>
          <cell r="H14">
            <v>508.27359999999999</v>
          </cell>
          <cell r="I14">
            <v>487.678</v>
          </cell>
          <cell r="J14">
            <v>340.66840000000002</v>
          </cell>
          <cell r="K14">
            <v>624.75639999999999</v>
          </cell>
          <cell r="L14">
            <v>730.11170000000004</v>
          </cell>
        </row>
        <row r="15">
          <cell r="B15">
            <v>0</v>
          </cell>
          <cell r="C15">
            <v>0</v>
          </cell>
          <cell r="D15">
            <v>0</v>
          </cell>
          <cell r="E15">
            <v>0</v>
          </cell>
          <cell r="F15">
            <v>0</v>
          </cell>
          <cell r="G15">
            <v>0</v>
          </cell>
          <cell r="H15">
            <v>0</v>
          </cell>
          <cell r="I15">
            <v>0</v>
          </cell>
          <cell r="J15">
            <v>0</v>
          </cell>
          <cell r="K15">
            <v>0</v>
          </cell>
          <cell r="L15">
            <v>0</v>
          </cell>
        </row>
        <row r="16">
          <cell r="B16">
            <v>5867.6887999999999</v>
          </cell>
          <cell r="C16">
            <v>5206.2170999999998</v>
          </cell>
          <cell r="D16">
            <v>5632.8936999999996</v>
          </cell>
          <cell r="E16">
            <v>5938.5999000000002</v>
          </cell>
          <cell r="F16">
            <v>4866.9745999999996</v>
          </cell>
          <cell r="G16">
            <v>3695.3377999999998</v>
          </cell>
          <cell r="H16">
            <v>4954.9393</v>
          </cell>
          <cell r="I16">
            <v>4031.0068999999999</v>
          </cell>
          <cell r="J16">
            <v>4052.9879000000001</v>
          </cell>
          <cell r="K16">
            <v>5764.4504999999999</v>
          </cell>
          <cell r="L16">
            <v>5444.4579000000003</v>
          </cell>
        </row>
        <row r="17">
          <cell r="B17">
            <v>25261.090499999998</v>
          </cell>
          <cell r="C17">
            <v>29380.8662</v>
          </cell>
          <cell r="D17">
            <v>29666.223699999999</v>
          </cell>
          <cell r="E17">
            <v>27910.695100000001</v>
          </cell>
          <cell r="F17">
            <v>28818.057100000002</v>
          </cell>
          <cell r="G17">
            <v>29916.814299999998</v>
          </cell>
          <cell r="H17">
            <v>28451.149000000001</v>
          </cell>
          <cell r="I17">
            <v>30908.594300000001</v>
          </cell>
          <cell r="J17">
            <v>29436.4977</v>
          </cell>
          <cell r="K17">
            <v>31610.475200000001</v>
          </cell>
          <cell r="L17">
            <v>29375.5232</v>
          </cell>
        </row>
        <row r="18">
          <cell r="B18">
            <v>32917.516900000002</v>
          </cell>
          <cell r="C18">
            <v>34853.439400000003</v>
          </cell>
          <cell r="D18">
            <v>36317.863299999997</v>
          </cell>
          <cell r="E18">
            <v>37947.508900000001</v>
          </cell>
          <cell r="F18">
            <v>41226.5239</v>
          </cell>
          <cell r="G18">
            <v>42007.726699999999</v>
          </cell>
          <cell r="H18">
            <v>44397.186399999999</v>
          </cell>
          <cell r="I18">
            <v>45448.380700000002</v>
          </cell>
          <cell r="J18">
            <v>47910.910300000003</v>
          </cell>
          <cell r="K18">
            <v>50263.972199999997</v>
          </cell>
          <cell r="L18">
            <v>49461.587</v>
          </cell>
        </row>
        <row r="19">
          <cell r="B19">
            <v>11216.450699999999</v>
          </cell>
          <cell r="C19">
            <v>11526.4984</v>
          </cell>
          <cell r="D19">
            <v>12615.566500000001</v>
          </cell>
          <cell r="E19">
            <v>11821.5173</v>
          </cell>
          <cell r="F19">
            <v>12331.0417</v>
          </cell>
          <cell r="G19">
            <v>11863.807000000001</v>
          </cell>
          <cell r="H19">
            <v>11804.2482</v>
          </cell>
          <cell r="I19">
            <v>11847.603300000001</v>
          </cell>
          <cell r="J19">
            <v>12405.245000000001</v>
          </cell>
          <cell r="K19">
            <v>13216.313399999999</v>
          </cell>
          <cell r="L19">
            <v>12524.7731</v>
          </cell>
        </row>
        <row r="20">
          <cell r="B20">
            <v>389.46690000000001</v>
          </cell>
          <cell r="C20">
            <v>547.24850000000004</v>
          </cell>
          <cell r="D20">
            <v>548.1943</v>
          </cell>
          <cell r="E20">
            <v>524.69910000000004</v>
          </cell>
          <cell r="F20">
            <v>682.30870000000004</v>
          </cell>
          <cell r="G20">
            <v>852.83749999999998</v>
          </cell>
          <cell r="H20">
            <v>1275.3224</v>
          </cell>
          <cell r="I20">
            <v>1078.1813999999999</v>
          </cell>
          <cell r="J20">
            <v>1250.086</v>
          </cell>
          <cell r="K20">
            <v>1146.0795000000001</v>
          </cell>
          <cell r="L20">
            <v>1019.1544</v>
          </cell>
        </row>
        <row r="21">
          <cell r="B21">
            <v>1502.3788999999999</v>
          </cell>
          <cell r="C21">
            <v>1036.9113</v>
          </cell>
          <cell r="D21">
            <v>1329.4496999999999</v>
          </cell>
          <cell r="E21">
            <v>1381.4321</v>
          </cell>
          <cell r="F21">
            <v>1018.052</v>
          </cell>
          <cell r="G21">
            <v>1110.7863</v>
          </cell>
          <cell r="H21">
            <v>1247.8073999999999</v>
          </cell>
          <cell r="I21">
            <v>1096.0829000000001</v>
          </cell>
          <cell r="J21">
            <v>910.41369999999995</v>
          </cell>
          <cell r="K21">
            <v>914.01110000000006</v>
          </cell>
          <cell r="L21">
            <v>481.90780000000001</v>
          </cell>
        </row>
        <row r="22">
          <cell r="B22">
            <v>986.11120000000005</v>
          </cell>
          <cell r="C22">
            <v>937.85469999999998</v>
          </cell>
          <cell r="D22">
            <v>810.2251</v>
          </cell>
          <cell r="E22">
            <v>960.04349999999999</v>
          </cell>
          <cell r="F22">
            <v>711.4144</v>
          </cell>
          <cell r="G22">
            <v>804.15599999999995</v>
          </cell>
          <cell r="H22">
            <v>683.08249999999998</v>
          </cell>
          <cell r="I22">
            <v>776.51430000000005</v>
          </cell>
          <cell r="J22">
            <v>731.40340000000003</v>
          </cell>
          <cell r="K22">
            <v>823.91330000000005</v>
          </cell>
          <cell r="L22">
            <v>948.86320000000001</v>
          </cell>
        </row>
        <row r="23">
          <cell r="B23">
            <v>4495.2290999999996</v>
          </cell>
          <cell r="C23">
            <v>4216.4637000000002</v>
          </cell>
          <cell r="D23">
            <v>4131.0667000000003</v>
          </cell>
          <cell r="E23">
            <v>3950.3631</v>
          </cell>
          <cell r="F23">
            <v>3500.9650000000001</v>
          </cell>
          <cell r="G23">
            <v>2997.0192000000002</v>
          </cell>
          <cell r="H23">
            <v>2760.5904</v>
          </cell>
          <cell r="I23">
            <v>2912.0689000000002</v>
          </cell>
          <cell r="J23">
            <v>3527.7094999999999</v>
          </cell>
          <cell r="K23">
            <v>3605.6104999999998</v>
          </cell>
          <cell r="L23">
            <v>3617.6759999999999</v>
          </cell>
        </row>
        <row r="24">
          <cell r="B24">
            <v>125.87179999999999</v>
          </cell>
          <cell r="C24">
            <v>103.6592</v>
          </cell>
          <cell r="D24">
            <v>107.28959999999999</v>
          </cell>
          <cell r="E24">
            <v>119.8051</v>
          </cell>
          <cell r="F24">
            <v>117.8466</v>
          </cell>
          <cell r="G24">
            <v>100.2197</v>
          </cell>
          <cell r="H24">
            <v>105.4744</v>
          </cell>
          <cell r="I24">
            <v>100.7452</v>
          </cell>
          <cell r="J24">
            <v>87.608699999999999</v>
          </cell>
          <cell r="K24">
            <v>96.207099999999997</v>
          </cell>
          <cell r="L24">
            <v>90.35</v>
          </cell>
        </row>
        <row r="25">
          <cell r="B25">
            <v>5350.2604000000001</v>
          </cell>
          <cell r="C25">
            <v>5383.5436</v>
          </cell>
          <cell r="D25">
            <v>4938.7597999999998</v>
          </cell>
          <cell r="E25">
            <v>4679.0819000000001</v>
          </cell>
          <cell r="F25">
            <v>4143.7996000000003</v>
          </cell>
          <cell r="G25">
            <v>4198.3303999999998</v>
          </cell>
          <cell r="H25">
            <v>4004.3303000000001</v>
          </cell>
          <cell r="I25">
            <v>4666.6691000000001</v>
          </cell>
          <cell r="J25">
            <v>5447.2873</v>
          </cell>
          <cell r="K25">
            <v>5382.1279999999997</v>
          </cell>
          <cell r="L25">
            <v>5375.2215999999999</v>
          </cell>
        </row>
        <row r="26">
          <cell r="B26">
            <v>86901.089099999997</v>
          </cell>
          <cell r="C26">
            <v>88315.2595</v>
          </cell>
          <cell r="D26">
            <v>94784.6823</v>
          </cell>
          <cell r="E26">
            <v>83570.684699999998</v>
          </cell>
          <cell r="F26">
            <v>94004.206000000006</v>
          </cell>
          <cell r="G26">
            <v>88167.857499999998</v>
          </cell>
          <cell r="H26">
            <v>98927.771699999998</v>
          </cell>
          <cell r="I26">
            <v>91361.847399999999</v>
          </cell>
          <cell r="J26">
            <v>92895.526400000002</v>
          </cell>
          <cell r="K26">
            <v>106472.8073</v>
          </cell>
          <cell r="L26">
            <v>114253.64</v>
          </cell>
        </row>
      </sheetData>
      <sheetData sheetId="5">
        <row r="705">
          <cell r="L705">
            <v>0.75940594059405953</v>
          </cell>
          <cell r="M705">
            <v>0.80036303630363015</v>
          </cell>
          <cell r="N705">
            <v>0.76095394736842092</v>
          </cell>
          <cell r="O705">
            <v>0.8043606557377051</v>
          </cell>
          <cell r="P705">
            <v>0.77157377049180331</v>
          </cell>
          <cell r="Q705">
            <v>0.73550819672131129</v>
          </cell>
          <cell r="R705">
            <v>0.68039473684210539</v>
          </cell>
          <cell r="S705">
            <v>0.64231023102310214</v>
          </cell>
          <cell r="T705">
            <v>0.62864238410596029</v>
          </cell>
          <cell r="U705">
            <v>0.59900332225913588</v>
          </cell>
          <cell r="V705">
            <v>0.57016216216216231</v>
          </cell>
        </row>
      </sheetData>
      <sheetData sheetId="6">
        <row r="705">
          <cell r="L705">
            <v>9.8420572916666575</v>
          </cell>
          <cell r="M705">
            <v>10.549532467532467</v>
          </cell>
          <cell r="N705">
            <v>9.9322538860103595</v>
          </cell>
          <cell r="O705">
            <v>10.571550387596895</v>
          </cell>
          <cell r="P705">
            <v>10.237932816537468</v>
          </cell>
          <cell r="Q705">
            <v>9.9984318766066771</v>
          </cell>
          <cell r="R705">
            <v>9.5343041237113439</v>
          </cell>
          <cell r="S705">
            <v>9.1893005181347238</v>
          </cell>
          <cell r="T705">
            <v>9.0783116883116879</v>
          </cell>
          <cell r="U705">
            <v>8.8090624999999907</v>
          </cell>
          <cell r="V705">
            <v>8.5526696832579194</v>
          </cell>
        </row>
      </sheetData>
      <sheetData sheetId="7">
        <row r="2265">
          <cell r="L2265">
            <v>7998.16</v>
          </cell>
          <cell r="M2265">
            <v>8020.3799999999992</v>
          </cell>
          <cell r="N2265">
            <v>8040.67</v>
          </cell>
          <cell r="O2265">
            <v>8026.6100000000006</v>
          </cell>
          <cell r="P2265">
            <v>8044.84</v>
          </cell>
          <cell r="Q2265">
            <v>8082.76</v>
          </cell>
          <cell r="R2265">
            <v>8191.7900000000009</v>
          </cell>
          <cell r="S2265">
            <v>8354.66</v>
          </cell>
          <cell r="T2265">
            <v>8548.5499999999993</v>
          </cell>
          <cell r="U2265">
            <v>8603.74</v>
          </cell>
          <cell r="V2265">
            <v>8676.8939336067106</v>
          </cell>
        </row>
      </sheetData>
      <sheetData sheetId="8">
        <row r="1059">
          <cell r="L1059">
            <v>0.19454545454545452</v>
          </cell>
          <cell r="M1059">
            <v>0.19363636363636363</v>
          </cell>
          <cell r="N1059">
            <v>0.19454545454545452</v>
          </cell>
          <cell r="O1059">
            <v>0.19454545454545455</v>
          </cell>
          <cell r="P1059">
            <v>0.19272727272727275</v>
          </cell>
          <cell r="Q1059">
            <v>0.19045454545454543</v>
          </cell>
          <cell r="R1059">
            <v>0.18772727272727271</v>
          </cell>
          <cell r="S1059">
            <v>0.18500000000000003</v>
          </cell>
          <cell r="T1059">
            <v>0.1831818181818182</v>
          </cell>
          <cell r="U1059">
            <v>0.17986523172405275</v>
          </cell>
          <cell r="V1059">
            <v>0.17830288857773205</v>
          </cell>
        </row>
      </sheetData>
      <sheetData sheetId="9"/>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EFF987B6-7EC5-4AD4-8421-ECE57FE7C033}" name="Table1" displayName="Table1" ref="B3:K31" totalsRowShown="0" headerRowDxfId="14" dataDxfId="13" headerRowCellStyle="TableHeader">
  <autoFilter ref="B3:K31" xr:uid="{F5EACA3B-56E5-4C78-90BC-CD0EB657621F}"/>
  <sortState xmlns:xlrd2="http://schemas.microsoft.com/office/spreadsheetml/2017/richdata2" ref="B4:K31">
    <sortCondition ref="B4:B32"/>
  </sortState>
  <tableColumns count="10">
    <tableColumn id="1" xr3:uid="{4BAFC0F8-67ED-4D62-994E-1CDF40C58F96}" name="Country/region" dataDxfId="12" dataCellStyle="InputList"/>
    <tableColumn id="6" xr3:uid="{AFA7BD57-C501-4710-95FF-40D243C0BC16}" name="2019 CO2 emissions (Mton)" dataDxfId="11" dataCellStyle="InputList"/>
    <tableColumn id="4" xr3:uid="{69C04D54-D3FB-42B4-A0EB-FB70B2DB74E5}" name="2019 CO2 emissions (% world total)" dataDxfId="10" dataCellStyle="InputList"/>
    <tableColumn id="2" xr3:uid="{29539844-66B8-4FC5-AA54-BF7363DFB510}" name="Carbon-neutral/net-zero target" dataDxfId="9" dataCellStyle="InputData"/>
    <tableColumn id="7" xr3:uid="{E30FB81A-D789-4196-8F0A-E8FF2B6D3734}" name="Carbon-neutral/net-zero target2" dataDxfId="8" dataCellStyle="InputData"/>
    <tableColumn id="9" xr3:uid="{70813947-4FD8-4195-9E69-4F19A9A73196}" name="Legal status of target" dataDxfId="7" dataCellStyle="InputData"/>
    <tableColumn id="10" xr3:uid="{B4996C19-BFBF-47DB-8E66-1636A7C23DCE}" name="Target year " dataDxfId="6" dataCellStyle="InputData"/>
    <tableColumn id="5" xr3:uid="{D061BAFE-8CB8-4758-9D56-69029C94950A}" name="GHG emissions reduction target less than carbon-neutral/net-zero" dataDxfId="5" dataCellStyle="InputData"/>
    <tableColumn id="8" xr3:uid="{91311ECB-1055-46C1-9ABA-8528C03B4B06}" name="Emissions reduction target less than carbon-neutral/net-zero2" dataDxfId="4" dataCellStyle="InputData"/>
    <tableColumn id="3" xr3:uid="{E4733BE1-C489-4D38-B570-E76EDC5B731B}" name="Target year 2" dataDxfId="3" dataCellStyle="InputData"/>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1.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32.xml.rels><?xml version="1.0" encoding="UTF-8" standalone="yes"?>
<Relationships xmlns="http://schemas.openxmlformats.org/package/2006/relationships"><Relationship Id="rId8" Type="http://schemas.openxmlformats.org/officeDocument/2006/relationships/hyperlink" Target="https://www.climatechangenews.com/2020/12/12/live-world-leaders-upgrade-climate-commitments-paris-anniversary-summit/" TargetMode="External"/><Relationship Id="rId13" Type="http://schemas.openxmlformats.org/officeDocument/2006/relationships/hyperlink" Target="https://www.wri.org/blog/2020/12/outcomes-and-next-steps-climate-ambition-summit" TargetMode="External"/><Relationship Id="rId18" Type="http://schemas.openxmlformats.org/officeDocument/2006/relationships/hyperlink" Target="https://www.wri.org/blog/2020/12/outcomes-and-next-steps-climate-ambition-summit" TargetMode="External"/><Relationship Id="rId26" Type="http://schemas.openxmlformats.org/officeDocument/2006/relationships/hyperlink" Target="https://www.reuters.com/article/japan-politics-suga/pm-suga-says-japan-will-attain-zero-emissions-carbon-neutral-society-by-2050-idUKL4N2HE2HS" TargetMode="External"/><Relationship Id="rId3" Type="http://schemas.openxmlformats.org/officeDocument/2006/relationships/hyperlink" Target="https://www.enerdata.net/publications/daily-energy-news/hungary-aims-become-carbon-neutral-2050.html" TargetMode="External"/><Relationship Id="rId21" Type="http://schemas.openxmlformats.org/officeDocument/2006/relationships/hyperlink" Target="https://www.enerdata.net/publications/daily-energy-news/hungary-aims-become-carbon-neutral-2050.html" TargetMode="External"/><Relationship Id="rId7" Type="http://schemas.openxmlformats.org/officeDocument/2006/relationships/hyperlink" Target="https://www.climatechangenews.com/2020/12/12/live-world-leaders-upgrade-climate-commitments-paris-anniversary-summit/" TargetMode="External"/><Relationship Id="rId12" Type="http://schemas.openxmlformats.org/officeDocument/2006/relationships/hyperlink" Target="https://www.wri.org/blog/2020/12/outcomes-and-next-steps-climate-ambition-summit" TargetMode="External"/><Relationship Id="rId17" Type="http://schemas.openxmlformats.org/officeDocument/2006/relationships/hyperlink" Target="https://www.wri.org/blog/2020/12/outcomes-and-next-steps-climate-ambition-summit" TargetMode="External"/><Relationship Id="rId25" Type="http://schemas.openxmlformats.org/officeDocument/2006/relationships/hyperlink" Target="https://www.theguardian.com/world/2020/oct/28/south-korea-vows-to-go-carbon-neutral-by-2050-to-fight-climate-emergency" TargetMode="External"/><Relationship Id="rId2" Type="http://schemas.openxmlformats.org/officeDocument/2006/relationships/hyperlink" Target="https://www.climatechangenews.com/2020/12/12/live-world-leaders-upgrade-climate-commitments-paris-anniversary-summit/" TargetMode="External"/><Relationship Id="rId16" Type="http://schemas.openxmlformats.org/officeDocument/2006/relationships/hyperlink" Target="https://www.wri.org/blog/2020/12/outcomes-and-next-steps-climate-ambition-summit" TargetMode="External"/><Relationship Id="rId20" Type="http://schemas.openxmlformats.org/officeDocument/2006/relationships/hyperlink" Target="https://balkangreenenergynews.com/slovenias-national-plan-affirms-goal-to-become-carbon-neutral-by-2050/" TargetMode="External"/><Relationship Id="rId29" Type="http://schemas.openxmlformats.org/officeDocument/2006/relationships/printerSettings" Target="../printerSettings/printerSettings3.bin"/><Relationship Id="rId1" Type="http://schemas.openxmlformats.org/officeDocument/2006/relationships/hyperlink" Target="https://sdg.iisd.org/news/75-leaders-announce-new-commitments-during-climate-ambition-summit/" TargetMode="External"/><Relationship Id="rId6" Type="http://schemas.openxmlformats.org/officeDocument/2006/relationships/hyperlink" Target="https://sdg.iisd.org/news/75-leaders-announce-new-commitments-during-climate-ambition-summit/" TargetMode="External"/><Relationship Id="rId11" Type="http://schemas.openxmlformats.org/officeDocument/2006/relationships/hyperlink" Target="https://sdg.iisd.org/news/75-leaders-announce-new-commitments-during-climate-ambition-summit/" TargetMode="External"/><Relationship Id="rId24" Type="http://schemas.openxmlformats.org/officeDocument/2006/relationships/hyperlink" Target="https://www.environment.gov.za/sites/default/files/docs/2020lowemission_developmentstrategy.pdf" TargetMode="External"/><Relationship Id="rId5" Type="http://schemas.openxmlformats.org/officeDocument/2006/relationships/hyperlink" Target="https://balkangreenenergynews.com/eu-leaders-agree-on-budget-green-recovery-funds-55-emission-cut-goal/" TargetMode="External"/><Relationship Id="rId15" Type="http://schemas.openxmlformats.org/officeDocument/2006/relationships/hyperlink" Target="https://www.wri.org/blog/2020/12/outcomes-and-next-steps-climate-ambition-summit" TargetMode="External"/><Relationship Id="rId23" Type="http://schemas.openxmlformats.org/officeDocument/2006/relationships/hyperlink" Target="https://www.enerdata.net/publications/daily-energy-news/kazakhstan-pledges-reach-carbon-neutrality-2060.html?utm_source=Enerdata&amp;utm_campaign=f83a4f1879-Email_Daily_Energy_News_12_2020&amp;utm_medium=email&amp;utm_term=0_838b1c9d18-f83a4f1879-124536307" TargetMode="External"/><Relationship Id="rId28" Type="http://schemas.openxmlformats.org/officeDocument/2006/relationships/hyperlink" Target="https://energy.economictimes.indiatimes.com/news/coal/eu-leaders-agree-to-reduce-emissions-after-all-night-talks/79677846" TargetMode="External"/><Relationship Id="rId10" Type="http://schemas.openxmlformats.org/officeDocument/2006/relationships/hyperlink" Target="https://www.climatechangenews.com/2020/12/12/live-world-leaders-upgrade-climate-commitments-paris-anniversary-summit/" TargetMode="External"/><Relationship Id="rId19" Type="http://schemas.openxmlformats.org/officeDocument/2006/relationships/hyperlink" Target="https://www.wri.org/blog/2020/12/outcomes-and-next-steps-climate-ambition-summit" TargetMode="External"/><Relationship Id="rId4" Type="http://schemas.openxmlformats.org/officeDocument/2006/relationships/hyperlink" Target="https://www4.unfccc.int/sites/ndcstaging/PublishedDocuments/Argentina%20Second/Argentina_Segunda%20Contribuci%C3%B3n%20Nacional.pdf" TargetMode="External"/><Relationship Id="rId9" Type="http://schemas.openxmlformats.org/officeDocument/2006/relationships/hyperlink" Target="https://www.climatechangenews.com/2020/12/12/live-world-leaders-upgrade-climate-commitments-paris-anniversary-summit/" TargetMode="External"/><Relationship Id="rId14" Type="http://schemas.openxmlformats.org/officeDocument/2006/relationships/hyperlink" Target="https://www.wri.org/blog/2020/12/outcomes-and-next-steps-climate-ambition-summit" TargetMode="External"/><Relationship Id="rId22" Type="http://schemas.openxmlformats.org/officeDocument/2006/relationships/hyperlink" Target="https://reneweconomy.com.au/greens-in-austria-secure-zero-carbon-target-in-unlikely-alliance-with-right-wing-populists-95232/" TargetMode="External"/><Relationship Id="rId27" Type="http://schemas.openxmlformats.org/officeDocument/2006/relationships/hyperlink" Target="https://www.cbc.ca/news/technology/china-carbon-neutral-1.5735172" TargetMode="External"/><Relationship Id="rId30" Type="http://schemas.openxmlformats.org/officeDocument/2006/relationships/table" Target="../tables/table1.xml"/></Relationships>
</file>

<file path=xl/worksheets/_rels/sheet3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37.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39.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41.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42.xml.rels><?xml version="1.0" encoding="UTF-8" standalone="yes"?>
<Relationships xmlns="http://schemas.openxmlformats.org/package/2006/relationships"><Relationship Id="rId26" Type="http://schemas.openxmlformats.org/officeDocument/2006/relationships/hyperlink" Target="https://www.theguardian.com/environment/2020/sep/30/green-homes-grant-apply-egland-vouchers-insulation-double-glazing" TargetMode="External"/><Relationship Id="rId21" Type="http://schemas.openxmlformats.org/officeDocument/2006/relationships/hyperlink" Target="https://www.pv-magazine.com/2020/02/26/slovakia-launches-first-renewables-auction/" TargetMode="External"/><Relationship Id="rId42" Type="http://schemas.openxmlformats.org/officeDocument/2006/relationships/hyperlink" Target="https://www.reuters.com/article/us-montenegro-climate/montenegro-introduces-cap-and-trade-scheme-for-major-co2-emitters-idUSKCN20I18O" TargetMode="External"/><Relationship Id="rId47" Type="http://schemas.openxmlformats.org/officeDocument/2006/relationships/hyperlink" Target="https://www.bangkokpost.com/business/1846739/energy-ministry-keen-to-maintain-subsidies-for-biofuels" TargetMode="External"/><Relationship Id="rId63" Type="http://schemas.openxmlformats.org/officeDocument/2006/relationships/hyperlink" Target="https://www.tendersinfo.com/searchresult" TargetMode="External"/><Relationship Id="rId68" Type="http://schemas.openxmlformats.org/officeDocument/2006/relationships/hyperlink" Target="https://www.tendersinfo.com/searchresult" TargetMode="External"/><Relationship Id="rId7" Type="http://schemas.openxmlformats.org/officeDocument/2006/relationships/hyperlink" Target="https://www.pv-magazine.com/2020/05/22/croatia-introduces-provisions-to-tender-1-gw-of-solar/" TargetMode="External"/><Relationship Id="rId2" Type="http://schemas.openxmlformats.org/officeDocument/2006/relationships/hyperlink" Target="https://onestepoffthegrid.com.au/new-crack-in-solar-ceiling-as-victoria-sweetens-rooftop-deal-for-landlords/" TargetMode="External"/><Relationship Id="rId16" Type="http://schemas.openxmlformats.org/officeDocument/2006/relationships/hyperlink" Target="https://www.lexology.com/library/detail.aspx?g=684805eb-06b4-4b73-93c6-1ea5d06048c7&amp;utm_source=Lexology+Daily+Newsfeed&amp;utm_medium=HTML+email+-+Body+-+General+section&amp;utm_campaign=Lexology+subscriber+daily+feed&amp;utm_content=Lexology+Daily+Newsfeed+2020-03-24&amp;utm_term=" TargetMode="External"/><Relationship Id="rId29" Type="http://schemas.openxmlformats.org/officeDocument/2006/relationships/hyperlink" Target="https://www.energy.gov/savings/residential-renewable-energy-tax-credit" TargetMode="External"/><Relationship Id="rId11" Type="http://schemas.openxmlformats.org/officeDocument/2006/relationships/hyperlink" Target="https://www.pv-magazine.com/2020/12/17/french-parliament-approves-retroactive-fit-cuts-for-pre-2011-large-scale-pv/" TargetMode="External"/><Relationship Id="rId24" Type="http://schemas.openxmlformats.org/officeDocument/2006/relationships/hyperlink" Target="https://www.tendersinfo.com/searchresult" TargetMode="External"/><Relationship Id="rId32" Type="http://schemas.openxmlformats.org/officeDocument/2006/relationships/hyperlink" Target="https://www.pv-magazine.com/2020/11/10/botswana-launches-net-metering-scheme-for-rooftop-pv/" TargetMode="External"/><Relationship Id="rId37" Type="http://schemas.openxmlformats.org/officeDocument/2006/relationships/hyperlink" Target="https://www.tendersinfo.com/searchresult" TargetMode="External"/><Relationship Id="rId40" Type="http://schemas.openxmlformats.org/officeDocument/2006/relationships/hyperlink" Target="https://www.tendersinfo.com/searchresult" TargetMode="External"/><Relationship Id="rId45" Type="http://schemas.openxmlformats.org/officeDocument/2006/relationships/hyperlink" Target="https://www.tendersinfo.com/searchresult" TargetMode="External"/><Relationship Id="rId53" Type="http://schemas.openxmlformats.org/officeDocument/2006/relationships/hyperlink" Target="https://www.saurenergy.com/solar-energy-news/kerala-commission-issues-renewable-energy-and-net-metering-regulations?action=profile_completion&amp;utm_source=Mailer&amp;utm_medium=ET_batch&amp;utm_campaign=etenergy_news_2020-02-25&amp;dt=2020-02-25" TargetMode="External"/><Relationship Id="rId58" Type="http://schemas.openxmlformats.org/officeDocument/2006/relationships/hyperlink" Target="https://www.bworldonline.com/green-energy-auction-seen-starting-next-year/" TargetMode="External"/><Relationship Id="rId66" Type="http://schemas.openxmlformats.org/officeDocument/2006/relationships/hyperlink" Target="https://www.tendersinfo.com/searchresult" TargetMode="External"/><Relationship Id="rId5" Type="http://schemas.openxmlformats.org/officeDocument/2006/relationships/hyperlink" Target="https://www.theglobeandmail.com/canada/article-from-building-retrofits-and-a-national-hydrogen-strategy-to-higher/" TargetMode="External"/><Relationship Id="rId61" Type="http://schemas.openxmlformats.org/officeDocument/2006/relationships/hyperlink" Target="https://energy.economictimes.indiatimes.com/news/renewable/uzbekistan-invites-bids-for-100-megawatt-wind-farm-project/75162299" TargetMode="External"/><Relationship Id="rId19" Type="http://schemas.openxmlformats.org/officeDocument/2006/relationships/hyperlink" Target="https://reneweconomy.com.au/nz-puts-hard-cap-on-emissions-for-first-time-to-strengthen-its-trading-scheme-27417/" TargetMode="External"/><Relationship Id="rId14" Type="http://schemas.openxmlformats.org/officeDocument/2006/relationships/hyperlink" Target="http://www.xinhuanet.com/english/2020-11/16/c_139520363.htm" TargetMode="External"/><Relationship Id="rId22" Type="http://schemas.openxmlformats.org/officeDocument/2006/relationships/hyperlink" Target="https://www.tendersinfo.com/searchresult" TargetMode="External"/><Relationship Id="rId27" Type="http://schemas.openxmlformats.org/officeDocument/2006/relationships/hyperlink" Target="https://www.renewableenergyworld.com/ugc/articles/2018/05/17/why-californias-new-home-solar-requirement-includes-batteries-and-not-zero-net-energy.html" TargetMode="External"/><Relationship Id="rId30" Type="http://schemas.openxmlformats.org/officeDocument/2006/relationships/hyperlink" Target="https://www.tendersinfo.com/searchresult" TargetMode="External"/><Relationship Id="rId35" Type="http://schemas.openxmlformats.org/officeDocument/2006/relationships/hyperlink" Target="https://renewablesnow.com/news/round-up-of-renewable-energy-ppa-news-dec-9-31-682022/" TargetMode="External"/><Relationship Id="rId43" Type="http://schemas.openxmlformats.org/officeDocument/2006/relationships/hyperlink" Target="https://www.tendersinfo.com/searchresult" TargetMode="External"/><Relationship Id="rId48" Type="http://schemas.openxmlformats.org/officeDocument/2006/relationships/hyperlink" Target="https://www.pv-magazine.com/2019/05/20/turkey-introduces-net-metering-for-residential-pv-and-new-rules-for-unlicensed-solar/" TargetMode="External"/><Relationship Id="rId56" Type="http://schemas.openxmlformats.org/officeDocument/2006/relationships/hyperlink" Target="https://news.masdar.ae/en/news/2019/05/23/10/46/noor-midelt-phase-1-hybrid-solar-power-plant" TargetMode="External"/><Relationship Id="rId64" Type="http://schemas.openxmlformats.org/officeDocument/2006/relationships/hyperlink" Target="https://www.tendersinfo.com/searchresult" TargetMode="External"/><Relationship Id="rId69" Type="http://schemas.openxmlformats.org/officeDocument/2006/relationships/hyperlink" Target="https://www.pv-magazine.com/2020/05/18/zimbabwe-launches-smart-meter-led-net-metering-and-500-mw-solar-tender/" TargetMode="External"/><Relationship Id="rId8" Type="http://schemas.openxmlformats.org/officeDocument/2006/relationships/hyperlink" Target="https://www.pv-magazine.com/2020/05/25/czech-plans-retroactive-cuts-for-pv-incentives-again/" TargetMode="External"/><Relationship Id="rId51" Type="http://schemas.openxmlformats.org/officeDocument/2006/relationships/hyperlink" Target="https://www.tendersinfo.com/searchresult" TargetMode="External"/><Relationship Id="rId3" Type="http://schemas.openxmlformats.org/officeDocument/2006/relationships/hyperlink" Target="https://www.iea.org/policies/7438-smart-metering-and-informative-billing?q=utility%20obligation%20austria&amp;s=1" TargetMode="External"/><Relationship Id="rId12" Type="http://schemas.openxmlformats.org/officeDocument/2006/relationships/hyperlink" Target="https://www.reuters.com/article/us-climatechange-greece-autos-idUSKBN23C1P6" TargetMode="External"/><Relationship Id="rId17" Type="http://schemas.openxmlformats.org/officeDocument/2006/relationships/hyperlink" Target="https://news.trust.org/item/20200714053209-5b4wg/" TargetMode="External"/><Relationship Id="rId25" Type="http://schemas.openxmlformats.org/officeDocument/2006/relationships/hyperlink" Target="https://www.pv-magazine.com/2020/05/26/dubai-utility-clamps-down-on-net-metered-commercial-solar/" TargetMode="External"/><Relationship Id="rId33" Type="http://schemas.openxmlformats.org/officeDocument/2006/relationships/hyperlink" Target="https://www.pv-magazine.com/2020/06/17/china-entering-post-fit-era-with-solid-prospects/" TargetMode="External"/><Relationship Id="rId38" Type="http://schemas.openxmlformats.org/officeDocument/2006/relationships/hyperlink" Target="https://www.tendersinfo.com/searchresult" TargetMode="External"/><Relationship Id="rId46" Type="http://schemas.openxmlformats.org/officeDocument/2006/relationships/hyperlink" Target="https://www.researchgate.net/publication/260290446_A_review_of_net_metering_mechanism_for_electricity_renewable_energy_sources" TargetMode="External"/><Relationship Id="rId59" Type="http://schemas.openxmlformats.org/officeDocument/2006/relationships/hyperlink" Target="https://www.pv-magazine.com/2020/02/28/tunisia-introduces-new-rules-for-self-consumption-net-metering/" TargetMode="External"/><Relationship Id="rId67" Type="http://schemas.openxmlformats.org/officeDocument/2006/relationships/hyperlink" Target="http://pumps-africa.com/new-energy-policy-to-promote-solar-and-geothermal-sectors-in-uganda-2/" TargetMode="External"/><Relationship Id="rId20" Type="http://schemas.openxmlformats.org/officeDocument/2006/relationships/hyperlink" Target="https://www.pv-magazine.com/2020/07/13/saudi-arabia-introduces-new-provisions-for-rooftop-pv/" TargetMode="External"/><Relationship Id="rId41" Type="http://schemas.openxmlformats.org/officeDocument/2006/relationships/hyperlink" Target="http://dof.gob.mx/nota_detalle_popup.php?codigo=5557997" TargetMode="External"/><Relationship Id="rId54" Type="http://schemas.openxmlformats.org/officeDocument/2006/relationships/hyperlink" Target="https://mercomindia.com/up-announces-subsidy-residential-rooftop-solar-systems/" TargetMode="External"/><Relationship Id="rId62" Type="http://schemas.openxmlformats.org/officeDocument/2006/relationships/hyperlink" Target="https://www.bakermckenzie.com/en/insight/publications/2020/03/vietnam-feed-in-tariffs-biomass-power-projects" TargetMode="External"/><Relationship Id="rId70" Type="http://schemas.openxmlformats.org/officeDocument/2006/relationships/hyperlink" Target="https://www.tendersinfo.com/searchresult" TargetMode="External"/><Relationship Id="rId1" Type="http://schemas.openxmlformats.org/officeDocument/2006/relationships/hyperlink" Target="https://www.forbes.com/sites/energyinnovation/2019/10/15/argentina-may-be-the-hottest-renewable-energy-market-you-havent-heard-of-can-it-spur-a-global-boom/" TargetMode="External"/><Relationship Id="rId6" Type="http://schemas.openxmlformats.org/officeDocument/2006/relationships/hyperlink" Target="https://www.cer-rec.gc.ca/en/data-analysis/energy-commodities/electricity/report/2016-canadian-renewable-power/province/canadas-renewable-power-landscape-2016-energy-market-analysis-british-columbia.html" TargetMode="External"/><Relationship Id="rId15" Type="http://schemas.openxmlformats.org/officeDocument/2006/relationships/hyperlink" Target="https://www.pv-magazine.com/2020/12/21/italy-extends-110-fiscal-break-for-rooftop-pv-linked-to-building-renovations-to-2022/" TargetMode="External"/><Relationship Id="rId23" Type="http://schemas.openxmlformats.org/officeDocument/2006/relationships/hyperlink" Target="https://www.pv-magazine.com/2020/04/20/switzerland-provides-additional-47m-for-solar-incentives/" TargetMode="External"/><Relationship Id="rId28" Type="http://schemas.openxmlformats.org/officeDocument/2006/relationships/hyperlink" Target="https://www.energy.gov/savings/residential-renewable-energy-tax-credit" TargetMode="External"/><Relationship Id="rId36" Type="http://schemas.openxmlformats.org/officeDocument/2006/relationships/hyperlink" Target="https://www.tendersinfo.com/searchresult" TargetMode="External"/><Relationship Id="rId49" Type="http://schemas.openxmlformats.org/officeDocument/2006/relationships/hyperlink" Target="https://www.thinkgeoenergy.com/turkey-extends-feed-in-tariff-scheme-for-geothermal-to-mid-2021/" TargetMode="External"/><Relationship Id="rId57" Type="http://schemas.openxmlformats.org/officeDocument/2006/relationships/hyperlink" Target="https://www4.unfccc.int/sites/submissions/INDC/Published%20Documents/Philippines/1/Philippines%20-%20Final%20INDC%20submission.pdf" TargetMode="External"/><Relationship Id="rId10" Type="http://schemas.openxmlformats.org/officeDocument/2006/relationships/hyperlink" Target="https://valtioneuvosto.fi/en/-/10616/hallitus-paatti-vuoden-2020-neljannesta-lisatalousarvioesityksesta" TargetMode="External"/><Relationship Id="rId31" Type="http://schemas.openxmlformats.org/officeDocument/2006/relationships/hyperlink" Target="https://www.tendersinfo.com/searchresult" TargetMode="External"/><Relationship Id="rId44" Type="http://schemas.openxmlformats.org/officeDocument/2006/relationships/hyperlink" Target="https://www.tendersinfo.com/searchresult" TargetMode="External"/><Relationship Id="rId52" Type="http://schemas.openxmlformats.org/officeDocument/2006/relationships/hyperlink" Target="https://www.tendersinfo.com/searchresult" TargetMode="External"/><Relationship Id="rId60" Type="http://schemas.openxmlformats.org/officeDocument/2006/relationships/hyperlink" Target="https://renewablesnow.com/news/ukrainian-parliament-confirms-retroactive-fit-cuts-707525/" TargetMode="External"/><Relationship Id="rId65" Type="http://schemas.openxmlformats.org/officeDocument/2006/relationships/hyperlink" Target="https://www.tendersinfo.com/searchresult" TargetMode="External"/><Relationship Id="rId4" Type="http://schemas.openxmlformats.org/officeDocument/2006/relationships/hyperlink" Target="http://www.tradearabia.com/news/IND_370512.html" TargetMode="External"/><Relationship Id="rId9" Type="http://schemas.openxmlformats.org/officeDocument/2006/relationships/hyperlink" Target="https://renewablesnow.com/news/estonia-kicks-off-1st-auction-for-small-scale-renewables-677473/" TargetMode="External"/><Relationship Id="rId13" Type="http://schemas.openxmlformats.org/officeDocument/2006/relationships/hyperlink" Target="http://www.res-legal.eu/search-by-country/hungary/tools-list/c/hungary/s/res-e/t/promotion/sum/144/lpid/143/" TargetMode="External"/><Relationship Id="rId18" Type="http://schemas.openxmlformats.org/officeDocument/2006/relationships/hyperlink" Target="https://www.apva.lt/paskelbtas-kvietimas-senu-ir-neefektyviu-sildymo-katilu-keitimui-2/" TargetMode="External"/><Relationship Id="rId39" Type="http://schemas.openxmlformats.org/officeDocument/2006/relationships/hyperlink" Target="https://www.pv-magazine.com/2019/05/03/iraq-kicks-off-huge-755-mw-solar-tender/" TargetMode="External"/><Relationship Id="rId34" Type="http://schemas.openxmlformats.org/officeDocument/2006/relationships/hyperlink" Target="https://www.caixinglobal.com/2020-03-11/china-to-slash-subsidies-for-renewable-energy-amid-drive-to-cut-state-support-101527138.html" TargetMode="External"/><Relationship Id="rId50" Type="http://schemas.openxmlformats.org/officeDocument/2006/relationships/hyperlink" Target="https://www.pv-magazine.com/2020/09/09/bhutan-launches-ground-mounted-pv-tender/" TargetMode="External"/><Relationship Id="rId55" Type="http://schemas.openxmlformats.org/officeDocument/2006/relationships/hyperlink" Target="https://www.tendersinfo.com/searchresult" TargetMode="External"/></Relationships>
</file>

<file path=xl/worksheets/_rels/sheet43.xml.rels><?xml version="1.0" encoding="UTF-8" standalone="yes"?>
<Relationships xmlns="http://schemas.openxmlformats.org/package/2006/relationships"><Relationship Id="rId26" Type="http://schemas.openxmlformats.org/officeDocument/2006/relationships/hyperlink" Target="https://unece.org/fileadmin/DAM/energy/se/pp/gere/GERE.6_Oct.2019/2_RE_Auctions/1_Bylyku_Leskoviku-Albania_6th.GERE.pdf" TargetMode="External"/><Relationship Id="rId21" Type="http://schemas.openxmlformats.org/officeDocument/2006/relationships/hyperlink" Target="https://data.oecd.org/energy/renewable-energy.htm" TargetMode="External"/><Relationship Id="rId42" Type="http://schemas.openxmlformats.org/officeDocument/2006/relationships/hyperlink" Target="https://ec.europa.eu/energy/sites/ener/files/documents/cs_final_necp_main_en.pdf" TargetMode="External"/><Relationship Id="rId47" Type="http://schemas.openxmlformats.org/officeDocument/2006/relationships/hyperlink" Target="https://www.irena.org/IRENADocuments/Statistical_Profiles/Oceania/Fiji_Oceania_RE_SP.pdf" TargetMode="External"/><Relationship Id="rId63" Type="http://schemas.openxmlformats.org/officeDocument/2006/relationships/hyperlink" Target="https://www.irena.org/IRENADocuments/Statistical_Profiles/Oceania/Kiribati_Oceania_RE_SP.pdf" TargetMode="External"/><Relationship Id="rId68" Type="http://schemas.openxmlformats.org/officeDocument/2006/relationships/hyperlink" Target="https://www.irena.org/IRENADocuments/Statistical_Profiles/Africa/Liberia_Africa_RE_SP.pdf" TargetMode="External"/><Relationship Id="rId84" Type="http://schemas.openxmlformats.org/officeDocument/2006/relationships/hyperlink" Target="https://www.irena.org/IRENADocuments/Statistical_Profiles/Oceania/Samoa_Oceania_RE_SP.pdf" TargetMode="External"/><Relationship Id="rId89" Type="http://schemas.openxmlformats.org/officeDocument/2006/relationships/hyperlink" Target="https://www.irena.org/IRENADocuments/Statistical_Profiles/Europe/Slovakia_Europe_RE_SP.pdf" TargetMode="External"/><Relationship Id="rId16" Type="http://schemas.openxmlformats.org/officeDocument/2006/relationships/hyperlink" Target="https://www.irena.org/IRENADocuments/Statistical_Profiles/Oceania/Samoa_Oceania_RE_SP.pdf" TargetMode="External"/><Relationship Id="rId11" Type="http://schemas.openxmlformats.org/officeDocument/2006/relationships/hyperlink" Target="https://www.eqmagpro.com/jordan-2020-2030-energy-strategy/" TargetMode="External"/><Relationship Id="rId32" Type="http://schemas.openxmlformats.org/officeDocument/2006/relationships/hyperlink" Target="https://www.irena.org/IRENADocuments/Statistical_Profiles/Europe/Bosnia%20and%20Herzegovina_Europe_RE_SP.pdf" TargetMode="External"/><Relationship Id="rId37" Type="http://schemas.openxmlformats.org/officeDocument/2006/relationships/hyperlink" Target="https://www.irena.org/IRENADocuments/Statistical_Profiles/Africa/Comoros_Africa_RE_SP.pdf" TargetMode="External"/><Relationship Id="rId53" Type="http://schemas.openxmlformats.org/officeDocument/2006/relationships/hyperlink" Target="https://www.bmwi.de/Redaktion/EN/Pressemitteilungen/2020/20200401-germany-on-track-for-meeting-eu-renewables-target.html;https:/windeurope.org/newsroom/news/germany-adopts-national-energy-climate-plan-and-an-ambitious-hydrogen-strategy/" TargetMode="External"/><Relationship Id="rId58" Type="http://schemas.openxmlformats.org/officeDocument/2006/relationships/hyperlink" Target="https://www.irena.org/IRENADocuments/Statistical_Profiles/Europe/Iceland_Europe_RE_SP.pdf" TargetMode="External"/><Relationship Id="rId74" Type="http://schemas.openxmlformats.org/officeDocument/2006/relationships/hyperlink" Target="https://www.irena.org/IRENADocuments/Statistical_Profiles/Europe/Malta_Europe_RE_SP.pdf" TargetMode="External"/><Relationship Id="rId79" Type="http://schemas.openxmlformats.org/officeDocument/2006/relationships/hyperlink" Target="https://www.irena.org/IRENADocuments/Statistical_Profiles/Africa/Niger_Africa_RE_SP.pdf" TargetMode="External"/><Relationship Id="rId5" Type="http://schemas.openxmlformats.org/officeDocument/2006/relationships/hyperlink" Target="http://www.xinhuanet.com/info/2020-05/26/c_139088788.htm" TargetMode="External"/><Relationship Id="rId90" Type="http://schemas.openxmlformats.org/officeDocument/2006/relationships/hyperlink" Target="https://ec.europa.eu/energy/sites/ener/files/sk_final_necp_main_en.pdf" TargetMode="External"/><Relationship Id="rId95" Type="http://schemas.openxmlformats.org/officeDocument/2006/relationships/hyperlink" Target="https://www.irena.org/IRENADocuments/Statistical_Profiles/Eurasia/Turkey_Eurasia_RE_SP.pdf" TargetMode="External"/><Relationship Id="rId22" Type="http://schemas.openxmlformats.org/officeDocument/2006/relationships/hyperlink" Target="https://data.oecd.org/energy/renewable-energy.htm" TargetMode="External"/><Relationship Id="rId27" Type="http://schemas.openxmlformats.org/officeDocument/2006/relationships/hyperlink" Target="https://www.enercee.net/fileadmin/enercee/Reports/Balkan_Countries_RES_Status_v4_final.pdf" TargetMode="External"/><Relationship Id="rId43" Type="http://schemas.openxmlformats.org/officeDocument/2006/relationships/hyperlink" Target="https://www.irena.org/IRENADocuments/Statistical_Profiles/Central%20America%20and%20the%20Caribbean/Dominican%20Republic_Central%20America%20and%20the%20Caribbean_RE_SP.pdf" TargetMode="External"/><Relationship Id="rId48" Type="http://schemas.openxmlformats.org/officeDocument/2006/relationships/hyperlink" Target="http://www.xinhuanet.com/english/2021-01/25/c_139696010.htm" TargetMode="External"/><Relationship Id="rId64" Type="http://schemas.openxmlformats.org/officeDocument/2006/relationships/hyperlink" Target="https://www.iea.org/data-and-statistics?country=LAO&amp;fuel=Renewables%20and%20waste&amp;indicator=SDG72modern" TargetMode="External"/><Relationship Id="rId69" Type="http://schemas.openxmlformats.org/officeDocument/2006/relationships/hyperlink" Target="https://ec.europa.eu/transparency/regdoc/rep/3/2019/EN/C-2019-7733-F1-EN-ANNEX-1-PART-1.PDF" TargetMode="External"/><Relationship Id="rId80" Type="http://schemas.openxmlformats.org/officeDocument/2006/relationships/hyperlink" Target="https://www.irena.org/IRENADocuments/Statistical_Profiles/Middle%20East/State%20of%20Palestine_Middle%20East_RE_SP.pdf" TargetMode="External"/><Relationship Id="rId85" Type="http://schemas.openxmlformats.org/officeDocument/2006/relationships/hyperlink" Target="https://www.iea.org/countries/saudi-arabia" TargetMode="External"/><Relationship Id="rId3" Type="http://schemas.openxmlformats.org/officeDocument/2006/relationships/hyperlink" Target="https://www4.unfccc.int/sites/ndcstaging/PublishedDocuments/Brazil%20First/BRAZIL%20iNDC%20english%20FINAL.pdf" TargetMode="External"/><Relationship Id="rId12" Type="http://schemas.openxmlformats.org/officeDocument/2006/relationships/hyperlink" Target="https://www.irena.org/-/media/Files/IRENA/REmap/Methodology/RE-Targets_Summary-REmap_14mar2016.pdf?la=en&amp;hash=0F4822283142D71E6E2F429CB9EF998C14A05CFF" TargetMode="External"/><Relationship Id="rId17" Type="http://schemas.openxmlformats.org/officeDocument/2006/relationships/hyperlink" Target="https://www.irena.org/IRENADocuments/Statistical_Profiles/Oceania/Tonga_Oceania_RE_SP.pdf" TargetMode="External"/><Relationship Id="rId25" Type="http://schemas.openxmlformats.org/officeDocument/2006/relationships/hyperlink" Target="https://www.irena.org/IRENADocuments/Statistical_Profiles/Asia/Afghanistan_Asia_RE_SP.pdf" TargetMode="External"/><Relationship Id="rId33" Type="http://schemas.openxmlformats.org/officeDocument/2006/relationships/hyperlink" Target="https://ec.europa.eu/energy/sites/ener/files/documents/bg_final_necp_main_en.pdf" TargetMode="External"/><Relationship Id="rId38" Type="http://schemas.openxmlformats.org/officeDocument/2006/relationships/hyperlink" Target="https://www.irena.org/IRENADocuments/Statistical_Profiles/Africa/Democratic%20Republic%20of%20the%20Congo_Africa_RE_SP.pdf" TargetMode="External"/><Relationship Id="rId46" Type="http://schemas.openxmlformats.org/officeDocument/2006/relationships/hyperlink" Target="https://ec.europa.eu/energy/topics/renewable-energy/renewable-energy-directive/overview_en" TargetMode="External"/><Relationship Id="rId59" Type="http://schemas.openxmlformats.org/officeDocument/2006/relationships/hyperlink" Target="https://www.irena.org/-/media/Files/IRENA/REmap/Methodology/RE-Targets_Summary-REmap_14mar2016.pdf?la=en&amp;hash=0F4822283142D71E6E2F429CB9EF998C14A05CFF" TargetMode="External"/><Relationship Id="rId67" Type="http://schemas.openxmlformats.org/officeDocument/2006/relationships/hyperlink" Target="https://www.irena.org/publications/2020/Jun/Renewable-Energy-Outlook-Lebanon" TargetMode="External"/><Relationship Id="rId20" Type="http://schemas.openxmlformats.org/officeDocument/2006/relationships/hyperlink" Target="https://data.oecd.org/energy/renewable-energy.htm" TargetMode="External"/><Relationship Id="rId41" Type="http://schemas.openxmlformats.org/officeDocument/2006/relationships/hyperlink" Target="https://ec.europa.eu/energy/sites/ener/files/documents/cy_final_necp_main_en.pdf" TargetMode="External"/><Relationship Id="rId54" Type="http://schemas.openxmlformats.org/officeDocument/2006/relationships/hyperlink" Target="https://www.cleanenergywire.org/factsheets/germanys-greenhouse-gas-emissions-and-climate-targets" TargetMode="External"/><Relationship Id="rId62" Type="http://schemas.openxmlformats.org/officeDocument/2006/relationships/hyperlink" Target="https://ec.europa.eu/energy/sites/default/files/documents/it_final_necp_main_en.pdf" TargetMode="External"/><Relationship Id="rId70" Type="http://schemas.openxmlformats.org/officeDocument/2006/relationships/hyperlink" Target="https://unfccc.int/sites/default/files/resource/BR4_2020_LT.pdf" TargetMode="External"/><Relationship Id="rId75" Type="http://schemas.openxmlformats.org/officeDocument/2006/relationships/hyperlink" Target="https://ec.europa.eu/energy/sites/ener/files/documents/mt_final_necp_main_en.pdf" TargetMode="External"/><Relationship Id="rId83" Type="http://schemas.openxmlformats.org/officeDocument/2006/relationships/hyperlink" Target="https://ec.europa.eu/energy/sites/ener/files/documents/necp_factsheet_pl_final.pdf" TargetMode="External"/><Relationship Id="rId88" Type="http://schemas.openxmlformats.org/officeDocument/2006/relationships/hyperlink" Target="https://seychellesresearchjournalcom.files.wordpress.com/2020/03/a_strategic_approach_towards_100_renewable_energy_in_seychelles-s_wehner-b_dransfeld-m_kc3b6hler-srj-2-1.pdf" TargetMode="External"/><Relationship Id="rId91" Type="http://schemas.openxmlformats.org/officeDocument/2006/relationships/hyperlink" Target="https://www.irena.org/IRENADocuments/Statistical_Profiles/Europe/Slovenia_Europe_RE_SP.pdf" TargetMode="External"/><Relationship Id="rId96" Type="http://schemas.openxmlformats.org/officeDocument/2006/relationships/hyperlink" Target="https://www.irena.org/IRENADocuments/Statistical_Profiles/Oceania/Vanuatu_Oceania_RE_SP.pdf" TargetMode="External"/><Relationship Id="rId1" Type="http://schemas.openxmlformats.org/officeDocument/2006/relationships/hyperlink" Target="https://www.irena.org/IRENADocuments/Statistical_Profiles/Europe/Andorra_Europe_RE_SP.pdf" TargetMode="External"/><Relationship Id="rId6" Type="http://schemas.openxmlformats.org/officeDocument/2006/relationships/hyperlink" Target="http://www.xinhuanet.com/english/2020-12/12/c_139584803.htm" TargetMode="External"/><Relationship Id="rId15" Type="http://schemas.openxmlformats.org/officeDocument/2006/relationships/hyperlink" Target="https://www.irena.org/IRENADocuments/Statistical_Profiles/Middle%20East/State%20of%20Palestine_Middle%20East_RE_SP.pdf" TargetMode="External"/><Relationship Id="rId23" Type="http://schemas.openxmlformats.org/officeDocument/2006/relationships/hyperlink" Target="https://data.oecd.org/energy/renewable-energy.htm" TargetMode="External"/><Relationship Id="rId28" Type="http://schemas.openxmlformats.org/officeDocument/2006/relationships/hyperlink" Target="http://www.revellegroup.com/wp-content/uploads/2017/06/RE24_EnergyIslands.pdf" TargetMode="External"/><Relationship Id="rId36" Type="http://schemas.openxmlformats.org/officeDocument/2006/relationships/hyperlink" Target="https://www.irena.org/IRENADocuments/Statistical_Profiles/North%20America/Canada_North%20America_RE_SP.pdf" TargetMode="External"/><Relationship Id="rId49" Type="http://schemas.openxmlformats.org/officeDocument/2006/relationships/hyperlink" Target="https://ec.europa.eu/eurostat/documents/2995521/10335438/8-23012020-AP-EN.pdf/292cf2e5-8870-4525-7ad7-188864ba0c29?t=1579770240000" TargetMode="External"/><Relationship Id="rId57" Type="http://schemas.openxmlformats.org/officeDocument/2006/relationships/hyperlink" Target="https://www.irena.org/IRENADocuments/Statistical_Profiles/Central%20America%20and%20the%20Caribbean/Honduras_Central%20America%20and%20the%20Caribbean_RE_SP.pdf" TargetMode="External"/><Relationship Id="rId10" Type="http://schemas.openxmlformats.org/officeDocument/2006/relationships/hyperlink" Target="https://www.lse.ac.uk/GranthamInstitute/wp-content/uploads/2015/05/GRENADA.pdf" TargetMode="External"/><Relationship Id="rId31" Type="http://schemas.openxmlformats.org/officeDocument/2006/relationships/hyperlink" Target="https://windeurope.org/newsroom/news/belgium-energy-and-climate-plan-proposes-renewable-energy-target-of-18-3-by-2030/" TargetMode="External"/><Relationship Id="rId44" Type="http://schemas.openxmlformats.org/officeDocument/2006/relationships/hyperlink" Target="https://www.irena.org/IRENADocuments/Statistical_Profiles/Europe/Estonia_Europe_RE_SP.pdf" TargetMode="External"/><Relationship Id="rId52" Type="http://schemas.openxmlformats.org/officeDocument/2006/relationships/hyperlink" Target="https://unece.org/fileadmin/DAM/energy/se/pp/gere/GERE.6_Oct.2019/2_RE_Auctions/2_M.Arabidze_Georgia.6th.GERE.pdf" TargetMode="External"/><Relationship Id="rId60" Type="http://schemas.openxmlformats.org/officeDocument/2006/relationships/hyperlink" Target="https://ec.europa.eu/energy/sites/ener/files/documents/necp_factsheet_ie_final.pdf" TargetMode="External"/><Relationship Id="rId65" Type="http://schemas.openxmlformats.org/officeDocument/2006/relationships/hyperlink" Target="https://ec.europa.eu/energy/sites/default/files/documents/lv_final_necp_main_en.pdf" TargetMode="External"/><Relationship Id="rId73" Type="http://schemas.openxmlformats.org/officeDocument/2006/relationships/hyperlink" Target="https://www.irena.org/IRENADocuments/Statistical_Profiles/Africa/Madagascar_Africa_RE_SP.pdf" TargetMode="External"/><Relationship Id="rId78" Type="http://schemas.openxmlformats.org/officeDocument/2006/relationships/hyperlink" Target="https://ec.europa.eu/energy/sites/ener/files/documents/nl_final_necp_main_en.pdf" TargetMode="External"/><Relationship Id="rId81" Type="http://schemas.openxmlformats.org/officeDocument/2006/relationships/hyperlink" Target="https://www.irena.org/IRENADocuments/Statistical_Profiles/Oceania/Papua%20New%20Guinea_Oceania_RE_SP.pdf" TargetMode="External"/><Relationship Id="rId86" Type="http://schemas.openxmlformats.org/officeDocument/2006/relationships/hyperlink" Target="https://www.iea.org/countries/saudi-arabia" TargetMode="External"/><Relationship Id="rId94" Type="http://schemas.openxmlformats.org/officeDocument/2006/relationships/hyperlink" Target="https://ec.europa.eu/energy/sites/default/files/documents/se_final_necp_main_en.pdf" TargetMode="External"/><Relationship Id="rId99" Type="http://schemas.openxmlformats.org/officeDocument/2006/relationships/hyperlink" Target="https://www.irena.org/publications/2019/May/Tracking-SDG7-The-Energy-Progress-Report-2019" TargetMode="External"/><Relationship Id="rId4" Type="http://schemas.openxmlformats.org/officeDocument/2006/relationships/hyperlink" Target="https://www.irena.org/IRENADocuments/Statistical_Profiles/Africa/Burkina%20Faso_Africa_RE_SP.pdf" TargetMode="External"/><Relationship Id="rId9" Type="http://schemas.openxmlformats.org/officeDocument/2006/relationships/hyperlink" Target="https://www.irena.org/IRENADocuments/Statistical_Profiles/Oceania/Fiji_Oceania_RE_SP.pdf" TargetMode="External"/><Relationship Id="rId13" Type="http://schemas.openxmlformats.org/officeDocument/2006/relationships/hyperlink" Target="https://data.oecd.org/energy/renewable-energy.htm" TargetMode="External"/><Relationship Id="rId18" Type="http://schemas.openxmlformats.org/officeDocument/2006/relationships/hyperlink" Target="https://link.springer.com/article/10.1007/s11027-019-09898-x" TargetMode="External"/><Relationship Id="rId39" Type="http://schemas.openxmlformats.org/officeDocument/2006/relationships/hyperlink" Target="https://www.irena.org/IRENADocuments/Statistical_Profiles/Europe/Croatia_Europe_RE_SP.pdf" TargetMode="External"/><Relationship Id="rId34" Type="http://schemas.openxmlformats.org/officeDocument/2006/relationships/hyperlink" Target="https://www.irena.org/IRENADocuments/Statistical_Profiles/Africa/Burkina%20Faso_Africa_RE_SP.pdf" TargetMode="External"/><Relationship Id="rId50" Type="http://schemas.openxmlformats.org/officeDocument/2006/relationships/hyperlink" Target="https://www.gouvernement.fr/en/energy-transition" TargetMode="External"/><Relationship Id="rId55" Type="http://schemas.openxmlformats.org/officeDocument/2006/relationships/hyperlink" Target="https://ec.europa.eu/energy/sites/ener/files/documents/staff_working_document_assessment_necp_greece.pdf" TargetMode="External"/><Relationship Id="rId76" Type="http://schemas.openxmlformats.org/officeDocument/2006/relationships/hyperlink" Target="https://www.irena.org/IRENADocuments/Statistical_Profiles/North%20America/Mexico_North%20America_RE_SP.pdf" TargetMode="External"/><Relationship Id="rId97" Type="http://schemas.openxmlformats.org/officeDocument/2006/relationships/hyperlink" Target="https://www.irena.org/IRENADocuments/Statistical_Profiles/Asia/Viet%20Nam_Asia_RE_SP.pdf" TargetMode="External"/><Relationship Id="rId7" Type="http://schemas.openxmlformats.org/officeDocument/2006/relationships/hyperlink" Target="https://www.irena.org/-/media/Files/IRENA/Agency/Publication/2018/Oct/IRENA_Outlook_Egypt_2018_En.pdf" TargetMode="External"/><Relationship Id="rId71" Type="http://schemas.openxmlformats.org/officeDocument/2006/relationships/hyperlink" Target="https://www.connaissancedesenergies.org/sites/default/files/pdf-actualites/Luxembourg_2020_Energy_Policy_Review.pdf" TargetMode="External"/><Relationship Id="rId92" Type="http://schemas.openxmlformats.org/officeDocument/2006/relationships/hyperlink" Target="https://ec.europa.eu/energy/sites/default/files/documents/si_final_necp_main_en.pdf" TargetMode="External"/><Relationship Id="rId2" Type="http://schemas.openxmlformats.org/officeDocument/2006/relationships/hyperlink" Target="https://www.irena.org/IRENADocuments/Statistical_Profiles/Central%20America%20and%20the%20Caribbean/Antigua%20and%20Barbuda_Central%20America%20and%20the%20Caribbean_RE_SP.pdf" TargetMode="External"/><Relationship Id="rId29" Type="http://schemas.openxmlformats.org/officeDocument/2006/relationships/hyperlink" Target="https://ec.europa.eu/energy/sites/ener/files/documents/at_final_necp_main_en.pdf" TargetMode="External"/><Relationship Id="rId24" Type="http://schemas.openxmlformats.org/officeDocument/2006/relationships/hyperlink" Target="https://data.oecd.org/energy/renewable-energy.htm" TargetMode="External"/><Relationship Id="rId40" Type="http://schemas.openxmlformats.org/officeDocument/2006/relationships/hyperlink" Target="https://renewablesnow.com/news/croatia-plans-to-raise-renewable-energy-consumption-to-364-by-2030-675062/" TargetMode="External"/><Relationship Id="rId45" Type="http://schemas.openxmlformats.org/officeDocument/2006/relationships/hyperlink" Target="https://www.irena.org/IRENADocuments/Statistical_Profiles/Africa/Ethiopia_Africa_RE_SP.pdf" TargetMode="External"/><Relationship Id="rId66" Type="http://schemas.openxmlformats.org/officeDocument/2006/relationships/hyperlink" Target="https://www.irena.org/IRENADocuments/Statistical_Profiles/Middle%20East/Lebanon_Middle%20East_RE_SP.pdf" TargetMode="External"/><Relationship Id="rId87" Type="http://schemas.openxmlformats.org/officeDocument/2006/relationships/hyperlink" Target="https://www.irena.org/IRENADocuments/Statistical_Profiles/Europe/Serbia_Europe_RE_SP.pdf" TargetMode="External"/><Relationship Id="rId61" Type="http://schemas.openxmlformats.org/officeDocument/2006/relationships/hyperlink" Target="https://renewablesnow.com/news/israel-approves-30-renewables-goal-for-2030-718495/" TargetMode="External"/><Relationship Id="rId82" Type="http://schemas.openxmlformats.org/officeDocument/2006/relationships/hyperlink" Target="https://www.irena.org/IRENADocuments/Statistical_Profiles/Europe/Poland_Europe_RE_SP.pdf" TargetMode="External"/><Relationship Id="rId19" Type="http://schemas.openxmlformats.org/officeDocument/2006/relationships/hyperlink" Target="https://www.irena.org/IRENADocuments/Statistical_Profiles/Oceania/Vanuatu_Oceania_RE_SP.pdf" TargetMode="External"/><Relationship Id="rId14" Type="http://schemas.openxmlformats.org/officeDocument/2006/relationships/hyperlink" Target="https://www.irena.org/-/media/Files/IRENA/RRA/Country-Report/IRENA_RRA_Mauritania_EN_2015.pdf" TargetMode="External"/><Relationship Id="rId30" Type="http://schemas.openxmlformats.org/officeDocument/2006/relationships/hyperlink" Target="http://www.revellegroup.com/wp-content/uploads/2017/06/RE24_EnergyIslands.pdf" TargetMode="External"/><Relationship Id="rId35" Type="http://schemas.openxmlformats.org/officeDocument/2006/relationships/hyperlink" Target="https://www.irena.org/IRENADocuments/Statistical_Profiles/Africa/Burundi_Africa_RE_SP.pdf" TargetMode="External"/><Relationship Id="rId56" Type="http://schemas.openxmlformats.org/officeDocument/2006/relationships/hyperlink" Target="https://www.irena.org/IRENADocuments/Statistical_Profiles/Central%20America%20and%20the%20Caribbean/Haiti_Central%20America%20and%20the%20Caribbean_RE_SP.pdf" TargetMode="External"/><Relationship Id="rId77" Type="http://schemas.openxmlformats.org/officeDocument/2006/relationships/hyperlink" Target="https://www.irena.org/IRENADocuments/Statistical_Profiles/Europe/Republic%20of%20Moldova_Europe_RE_SP.pdf" TargetMode="External"/><Relationship Id="rId100" Type="http://schemas.openxmlformats.org/officeDocument/2006/relationships/printerSettings" Target="../printerSettings/printerSettings4.bin"/><Relationship Id="rId8" Type="http://schemas.openxmlformats.org/officeDocument/2006/relationships/hyperlink" Target="https://www.irena.org/-/media/Files/IRENA/Agency/Publication/2018/Oct/IRENA_Outlook_Egypt_2018_En.pdf" TargetMode="External"/><Relationship Id="rId51" Type="http://schemas.openxmlformats.org/officeDocument/2006/relationships/hyperlink" Target="https://www.irena.org/IRENADocuments/Statistical_Profiles/Africa/Gambia_Africa_RE_SP.pdf" TargetMode="External"/><Relationship Id="rId72" Type="http://schemas.openxmlformats.org/officeDocument/2006/relationships/hyperlink" Target="https://economy.gov.mk/Upload/Documents/Energy%20Development%20Strategy_FINAL%20DRAFT%20-%20For%20public%20consultations_ENG_29.10.2019(3).pdf" TargetMode="External"/><Relationship Id="rId93" Type="http://schemas.openxmlformats.org/officeDocument/2006/relationships/hyperlink" Target="https://www.100-percent.org/solomon-islands/" TargetMode="External"/><Relationship Id="rId98" Type="http://schemas.openxmlformats.org/officeDocument/2006/relationships/hyperlink" Target="https://www.irena.org/IRENADocuments/Statistical_Profiles/Middle%20East/Yemen_Middle%20East_RE_SP.pdf" TargetMode="External"/></Relationships>
</file>

<file path=xl/worksheets/_rels/sheet44.xml.rels><?xml version="1.0" encoding="UTF-8" standalone="yes"?>
<Relationships xmlns="http://schemas.openxmlformats.org/package/2006/relationships"><Relationship Id="rId13" Type="http://schemas.openxmlformats.org/officeDocument/2006/relationships/hyperlink" Target="https://ec.europa.eu/energy/sites/ener/files/documents/fr_final_necp_main_en.pdf" TargetMode="External"/><Relationship Id="rId18" Type="http://schemas.openxmlformats.org/officeDocument/2006/relationships/hyperlink" Target="https://www.seai.ie/publications/2020-Renewable-Energy-in-Ireland-Report.pdf" TargetMode="External"/><Relationship Id="rId26" Type="http://schemas.openxmlformats.org/officeDocument/2006/relationships/hyperlink" Target="https://apps.fas.usda.gov/newgainapi/api/Report/DownloadReportByFileName?fileName=Biofuels%20Annual_Kuala%20Lumpur_Malaysia_10-26-2020" TargetMode="External"/><Relationship Id="rId39" Type="http://schemas.openxmlformats.org/officeDocument/2006/relationships/hyperlink" Target="https://unfccc.int/sites/default/files/resource/BR4-1-4BR_SVK_SHM%C3%9A_final.pdf" TargetMode="External"/><Relationship Id="rId21" Type="http://schemas.openxmlformats.org/officeDocument/2006/relationships/hyperlink" Target="https://ec.europa.eu/energy/sites/default/files/documents/lv_final_necp_main_en.pdf" TargetMode="External"/><Relationship Id="rId34" Type="http://schemas.openxmlformats.org/officeDocument/2006/relationships/hyperlink" Target="https://ec.europa.eu/energy/sites/ener/files/documents/ec_courtesy_translation_pt_necp.pdf" TargetMode="External"/><Relationship Id="rId42" Type="http://schemas.openxmlformats.org/officeDocument/2006/relationships/hyperlink" Target="https://www.ieabioenergy.com/wp-content/uploads/2018/10/CountryReport2018_Sweden_final.pdf" TargetMode="External"/><Relationship Id="rId47" Type="http://schemas.openxmlformats.org/officeDocument/2006/relationships/hyperlink" Target="https://www.irena.org/IRENADocuments/Statistical_Profiles/Middle%20East/Yemen_Middle%20East_RE_SP.pdf" TargetMode="External"/><Relationship Id="rId7" Type="http://schemas.openxmlformats.org/officeDocument/2006/relationships/hyperlink" Target="https://www.irena.org/IRENADocuments/Statistical_Profiles/North%20America/Canada_North%20America_RE_SP.pdf" TargetMode="External"/><Relationship Id="rId2" Type="http://schemas.openxmlformats.org/officeDocument/2006/relationships/hyperlink" Target="https://www.solarthermalworld.org/news/belgium-ambitious-targets-solar-thermal" TargetMode="External"/><Relationship Id="rId16" Type="http://schemas.openxmlformats.org/officeDocument/2006/relationships/hyperlink" Target="https://www.climate-laws.org/geographies/hungary/policies/national-renewable-energy-action-plan-nreap-for-2010-2020" TargetMode="External"/><Relationship Id="rId29" Type="http://schemas.openxmlformats.org/officeDocument/2006/relationships/hyperlink" Target="https://www.iea.org/reports/moldova-energy-profile/sustainable-development" TargetMode="External"/><Relationship Id="rId1" Type="http://schemas.openxmlformats.org/officeDocument/2006/relationships/hyperlink" Target="https://www.eurosolar.de/en/index.php/sections-eurosolar/austria-eurosolar-sections/780-national-energy-action-plan-of-austria" TargetMode="External"/><Relationship Id="rId6" Type="http://schemas.openxmlformats.org/officeDocument/2006/relationships/hyperlink" Target="https://ec.europa.eu/energy/sites/ener/files/documents/bg_final_necp_main_en.pdf" TargetMode="External"/><Relationship Id="rId11" Type="http://schemas.openxmlformats.org/officeDocument/2006/relationships/hyperlink" Target="http://climatepolicydatabase.org/index.php/National_Renewable_Energy_Action_Plan_(NREAP)_Estonia_2010" TargetMode="External"/><Relationship Id="rId24" Type="http://schemas.openxmlformats.org/officeDocument/2006/relationships/hyperlink" Target="https://www.connaissancedesenergies.org/sites/default/files/pdf-actualites/Luxembourg_2020_Energy_Policy_Review.pdf" TargetMode="External"/><Relationship Id="rId32" Type="http://schemas.openxmlformats.org/officeDocument/2006/relationships/hyperlink" Target="https://www.irena.org/IRENADocuments/Statistical_Profiles/Europe/Netherlands_Europe_RE_SP.pdf" TargetMode="External"/><Relationship Id="rId37" Type="http://schemas.openxmlformats.org/officeDocument/2006/relationships/hyperlink" Target="https://ec.europa.eu/energy/sites/ener/files/documents/ro_final_necp_main_en.pdf" TargetMode="External"/><Relationship Id="rId40" Type="http://schemas.openxmlformats.org/officeDocument/2006/relationships/hyperlink" Target="http://www.eufores.org/fileadmin/eufores/Projects/REPAP_2020/EREC-roadmap-V4.pdf" TargetMode="External"/><Relationship Id="rId45" Type="http://schemas.openxmlformats.org/officeDocument/2006/relationships/hyperlink" Target="https://saee.gov.ua/sites/default/files/RE_SAEE_2019.pdf?fbclid=IwAR2DwzJYhFIvhNlopJSVk7IuBPU-KlMvSEXeraCnvIjSBQb9kV1-ZeIsjqI" TargetMode="External"/><Relationship Id="rId5" Type="http://schemas.openxmlformats.org/officeDocument/2006/relationships/hyperlink" Target="https://www.eurosolar.de/en/index.php/sections-eurosolar/bulgaria" TargetMode="External"/><Relationship Id="rId15" Type="http://schemas.openxmlformats.org/officeDocument/2006/relationships/hyperlink" Target="https://ec.europa.eu/energy/sites/ener/files/documents/hu_final_necp_main_en.pdf" TargetMode="External"/><Relationship Id="rId23" Type="http://schemas.openxmlformats.org/officeDocument/2006/relationships/hyperlink" Target="https://ec.europa.eu/energy/sites/ener/files/documents/lt_final_necp_main_en.pdf;https:/ec.europa.eu/energy/sites/ener/files/documents/necp_factsheet_lt_final.pdf" TargetMode="External"/><Relationship Id="rId28" Type="http://schemas.openxmlformats.org/officeDocument/2006/relationships/hyperlink" Target="https://www.irena.org/IRENADocuments/Statistical_Profiles/North%20America/Mexico_North%20America_RE_SP.pdf" TargetMode="External"/><Relationship Id="rId36" Type="http://schemas.openxmlformats.org/officeDocument/2006/relationships/hyperlink" Target="https://www.irena.org/IRENADocuments/Statistical_Profiles/Europe/Romania_Europe_RE_SP.pdf" TargetMode="External"/><Relationship Id="rId10" Type="http://schemas.openxmlformats.org/officeDocument/2006/relationships/hyperlink" Target="https://www.irena.org/IRENADocuments/Statistical_Profiles/Europe/Czechia_Europe_RE_SP.pdf" TargetMode="External"/><Relationship Id="rId19" Type="http://schemas.openxmlformats.org/officeDocument/2006/relationships/hyperlink" Target="https://www.irena.org/IRENADocuments/Statistical_Profiles/Europe/Italy_Europe_RE_SP.pdf" TargetMode="External"/><Relationship Id="rId31" Type="http://schemas.openxmlformats.org/officeDocument/2006/relationships/hyperlink" Target="https://www.irena.org/-/media/Files/IRENA/REmap/Methodology/RE-Targets_Summary-REmap_14mar2016.pdf?la=en&amp;hash=0F4822283142D71E6E2F429CB9EF998C14A05CFF" TargetMode="External"/><Relationship Id="rId44" Type="http://schemas.openxmlformats.org/officeDocument/2006/relationships/hyperlink" Target="https://policy.asiapacificenergy.org/sites/default/files/National%20Renewable%20Energy%20Action%20Plan%20for%20Turkey.pdf" TargetMode="External"/><Relationship Id="rId4" Type="http://schemas.openxmlformats.org/officeDocument/2006/relationships/hyperlink" Target="https://www.irena.org/IRENADocuments/Statistical_Profiles/Europe/Bosnia%20and%20Herzegovina_Europe_RE_SP.pdf" TargetMode="External"/><Relationship Id="rId9" Type="http://schemas.openxmlformats.org/officeDocument/2006/relationships/hyperlink" Target="http://www.oeb.org.cy/wp-content/uploads/2019/01/Financial-Mirror-2019-01-05-p6-Anthi-Charalambous-Renewables-targets.pdf" TargetMode="External"/><Relationship Id="rId14" Type="http://schemas.openxmlformats.org/officeDocument/2006/relationships/hyperlink" Target="https://ec.europa.eu/energy/sites/ener/files/documents/fr_final_necp_main_en.pdf" TargetMode="External"/><Relationship Id="rId22" Type="http://schemas.openxmlformats.org/officeDocument/2006/relationships/hyperlink" Target="https://www.irena.org/IRENADocuments/Statistical_Profiles/Europe/Lithuania_Europe_RE_SP.pdf" TargetMode="External"/><Relationship Id="rId27" Type="http://schemas.openxmlformats.org/officeDocument/2006/relationships/hyperlink" Target="https://www.irena.org/IRENADocuments/Statistical_Profiles/Europe/Malta_Europe_RE_SP.pdf" TargetMode="External"/><Relationship Id="rId30" Type="http://schemas.openxmlformats.org/officeDocument/2006/relationships/hyperlink" Target="https://www.iea.org/reports/moldova-energy-profile/sustainable-development" TargetMode="External"/><Relationship Id="rId35" Type="http://schemas.openxmlformats.org/officeDocument/2006/relationships/hyperlink" Target="https://dre.pt/application/conteudo/137618093" TargetMode="External"/><Relationship Id="rId43" Type="http://schemas.openxmlformats.org/officeDocument/2006/relationships/hyperlink" Target="https://www.irena.org/IRENADocuments/Statistical_Profiles/Eurasia/Turkey_Eurasia_RE_SP.pdf" TargetMode="External"/><Relationship Id="rId48" Type="http://schemas.openxmlformats.org/officeDocument/2006/relationships/hyperlink" Target="https://www.irena.org/IRENADocuments/Statistical_Profiles/Asia/Bhutan_Asia_RE_SP.pdf" TargetMode="External"/><Relationship Id="rId8" Type="http://schemas.openxmlformats.org/officeDocument/2006/relationships/hyperlink" Target="https://www.iea.org/policies/6275-china-13th-solar-energy-development-five-year-plan-2016-2020" TargetMode="External"/><Relationship Id="rId3" Type="http://schemas.openxmlformats.org/officeDocument/2006/relationships/hyperlink" Target="https://ec.europa.eu/energy/sites/ener/files/documents/be_final_necp_parta_en.pdf" TargetMode="External"/><Relationship Id="rId12" Type="http://schemas.openxmlformats.org/officeDocument/2006/relationships/hyperlink" Target="https://www.ieabioenergy.com/wp-content/uploads/2018/10/CountryReport2018_Finland_final.pdf" TargetMode="External"/><Relationship Id="rId17" Type="http://schemas.openxmlformats.org/officeDocument/2006/relationships/hyperlink" Target="https://www.irena.org/IRENADocuments/Statistical_Profiles/Europe/Iceland_Europe_RE_SP.pdf" TargetMode="External"/><Relationship Id="rId25" Type="http://schemas.openxmlformats.org/officeDocument/2006/relationships/hyperlink" Target="https://www.connaissancedesenergies.org/sites/default/files/pdf-actualites/Luxembourg_2020_Energy_Policy_Review.pdf" TargetMode="External"/><Relationship Id="rId33" Type="http://schemas.openxmlformats.org/officeDocument/2006/relationships/hyperlink" Target="https://www.irena.org/IRENADocuments/Statistical_Profiles/Europe/Norway_Europe_RE_SP.pdf" TargetMode="External"/><Relationship Id="rId38" Type="http://schemas.openxmlformats.org/officeDocument/2006/relationships/hyperlink" Target="https://www.irena.org/IRENADocuments/Statistical_Profiles/Europe/Serbia_Europe_RE_SP.pdf" TargetMode="External"/><Relationship Id="rId46" Type="http://schemas.openxmlformats.org/officeDocument/2006/relationships/hyperlink" Target="https://www.irena.org/-/media/Files/IRENA/REmap/Methodology/RE-Targets_Summary-REmap_14mar2016.pdf?la=en&amp;hash=0F4822283142D71E6E2F429CB9EF998C14A05CFF" TargetMode="External"/><Relationship Id="rId20" Type="http://schemas.openxmlformats.org/officeDocument/2006/relationships/hyperlink" Target="https://www.memr.gov.jo/EBV4.0/Root_Storage/AR/EB_Info_Page/2nd_NEEAP_(2018-2020)_final__clean_November__2017_(2).pdf" TargetMode="External"/><Relationship Id="rId41" Type="http://schemas.openxmlformats.org/officeDocument/2006/relationships/hyperlink" Target="https://ec.europa.eu/energy/sites/default/files/documents/si_final_necp_main_en.pdf" TargetMode="External"/></Relationships>
</file>

<file path=xl/worksheets/_rels/sheet45.xml.rels><?xml version="1.0" encoding="UTF-8" standalone="yes"?>
<Relationships xmlns="http://schemas.openxmlformats.org/package/2006/relationships"><Relationship Id="rId117" Type="http://schemas.openxmlformats.org/officeDocument/2006/relationships/hyperlink" Target="https://ourworldindata.org/grapher/share-electricity-renewables?tab=table&amp;time=2019..latest" TargetMode="External"/><Relationship Id="rId299" Type="http://schemas.openxmlformats.org/officeDocument/2006/relationships/hyperlink" Target="https://ourworldindata.org/grapher/share-electricity-renewables?tab=table&amp;time=2019..latest" TargetMode="External"/><Relationship Id="rId21" Type="http://schemas.openxmlformats.org/officeDocument/2006/relationships/hyperlink" Target="https://www.climatechangenews.com/2018/12/13/sydney-melbourne-vow-ditch-coal-power/" TargetMode="External"/><Relationship Id="rId63" Type="http://schemas.openxmlformats.org/officeDocument/2006/relationships/hyperlink" Target="https://www.irena.org/IRENADocuments/Statistical_Profiles/Europe/Bosnia%20and%20Herzegovina_Europe_RE_SP.pdf" TargetMode="External"/><Relationship Id="rId159" Type="http://schemas.openxmlformats.org/officeDocument/2006/relationships/hyperlink" Target="https://ourworldindata.org/grapher/share-electricity-renewables?tab=table&amp;time=2019..latest" TargetMode="External"/><Relationship Id="rId324" Type="http://schemas.openxmlformats.org/officeDocument/2006/relationships/hyperlink" Target="https://ourworldindata.org/grapher/share-electricity-renewables?tab=table&amp;time=2019..latest" TargetMode="External"/><Relationship Id="rId366" Type="http://schemas.openxmlformats.org/officeDocument/2006/relationships/hyperlink" Target="https://ourworldindata.org/grapher/share-electricity-renewables?tab=table&amp;time=2019..latest" TargetMode="External"/><Relationship Id="rId170" Type="http://schemas.openxmlformats.org/officeDocument/2006/relationships/hyperlink" Target="https://www.irena.org/IRENADocuments/Statistical_Profiles/Central%20America%20and%20the%20Caribbean/Guatemala_Central%20America%20and%20the%20Caribbean_RE_SP.pdf" TargetMode="External"/><Relationship Id="rId226" Type="http://schemas.openxmlformats.org/officeDocument/2006/relationships/hyperlink" Target="https://www.rcreee.org/sites/default/files/irena_pan-arab_strategy_june_2014.pdf" TargetMode="External"/><Relationship Id="rId433" Type="http://schemas.openxmlformats.org/officeDocument/2006/relationships/hyperlink" Target="https://solarindustrymag.com/new-mexico-governor-signs-energy-transition-act" TargetMode="External"/><Relationship Id="rId268" Type="http://schemas.openxmlformats.org/officeDocument/2006/relationships/hyperlink" Target="https://ourworldindata.org/grapher/share-electricity-renewables?tab=table&amp;time=2019..latest" TargetMode="External"/><Relationship Id="rId32" Type="http://schemas.openxmlformats.org/officeDocument/2006/relationships/hyperlink" Target="https://assets.cleanenergycouncil.org.au/documents/resources/reports/clean-energy-australia/clean-energy-australia-report-2020.pdf" TargetMode="External"/><Relationship Id="rId74" Type="http://schemas.openxmlformats.org/officeDocument/2006/relationships/hyperlink" Target="https://www.irena.org/IRENADocuments/Statistical_Profiles/Africa/Burundi_Africa_RE_SP.pdf" TargetMode="External"/><Relationship Id="rId128" Type="http://schemas.openxmlformats.org/officeDocument/2006/relationships/hyperlink" Target="https://ourworldindata.org/grapher/share-electricity-renewables?tab=table&amp;time=2019..latest" TargetMode="External"/><Relationship Id="rId335" Type="http://schemas.openxmlformats.org/officeDocument/2006/relationships/hyperlink" Target="https://unfccc.int/sites/default/files/resource/BR4-1-4BR_SVK_SHM%C3%9A_final.pdf" TargetMode="External"/><Relationship Id="rId377" Type="http://schemas.openxmlformats.org/officeDocument/2006/relationships/hyperlink" Target="https://www4.unfccc.int/sites/ndcstaging/PublishedDocuments/Tonga%20Second/Tonga%20NDC%20Review%20Report.pdf" TargetMode="External"/><Relationship Id="rId5" Type="http://schemas.openxmlformats.org/officeDocument/2006/relationships/hyperlink" Target="https://www.rcreee.org/sites/default/files/irena_pan-arab_strategy_june_2014.pdf" TargetMode="External"/><Relationship Id="rId181" Type="http://schemas.openxmlformats.org/officeDocument/2006/relationships/hyperlink" Target="https://www.enerdata.net/publications/daily-energy-news/hungary-aims-become-carbon-neutral-2050.html" TargetMode="External"/><Relationship Id="rId237" Type="http://schemas.openxmlformats.org/officeDocument/2006/relationships/hyperlink" Target="https://www.irena.org/IRENADocuments/Statistical_Profiles/Africa/Malawi_Africa_RE_SP.pdf" TargetMode="External"/><Relationship Id="rId402" Type="http://schemas.openxmlformats.org/officeDocument/2006/relationships/hyperlink" Target="https://ourworldindata.org/grapher/share-electricity-renewables?tab=table&amp;time=2019..latest" TargetMode="External"/><Relationship Id="rId279" Type="http://schemas.openxmlformats.org/officeDocument/2006/relationships/hyperlink" Target="https://www.irena.org/IRENADocuments/Statistical_Profiles/Oceania/Niue_Oceania_RE_SP.pdf" TargetMode="External"/><Relationship Id="rId444" Type="http://schemas.openxmlformats.org/officeDocument/2006/relationships/hyperlink" Target="https://www.nldc.evn.vn/" TargetMode="External"/><Relationship Id="rId43" Type="http://schemas.openxmlformats.org/officeDocument/2006/relationships/hyperlink" Target="https://ourworldindata.org/grapher/share-electricity-renewables?tab=table&amp;time=2019..latest" TargetMode="External"/><Relationship Id="rId139" Type="http://schemas.openxmlformats.org/officeDocument/2006/relationships/hyperlink" Target="https://www.irena.org/IRENADocuments/Statistical_Profiles/Africa/Eswatini_Africa_RE_SP.pdf" TargetMode="External"/><Relationship Id="rId290" Type="http://schemas.openxmlformats.org/officeDocument/2006/relationships/hyperlink" Target="https://www.enerdata.net/publications/daily-energy-news/pakistan-targets-30-share-renewables-power-mix-2030.html" TargetMode="External"/><Relationship Id="rId304" Type="http://schemas.openxmlformats.org/officeDocument/2006/relationships/hyperlink" Target="https://ec.europa.eu/energy/sites/ener/files/documents/pl_final_necp_summary_en.pdf" TargetMode="External"/><Relationship Id="rId346" Type="http://schemas.openxmlformats.org/officeDocument/2006/relationships/hyperlink" Target="https://renewablesnow.com/news/spain-generates-436-of-power-from-renewables-in-2020-725418/" TargetMode="External"/><Relationship Id="rId388" Type="http://schemas.openxmlformats.org/officeDocument/2006/relationships/hyperlink" Target="https://www.irena.org/IRENADocuments/Statistical_Profiles/Oceania/Tuvalu_Oceania_RE_SP.pdf" TargetMode="External"/><Relationship Id="rId85" Type="http://schemas.openxmlformats.org/officeDocument/2006/relationships/hyperlink" Target="https://www.cer-rec.gc.ca/en/data-analysis/energy-markets/provincial-territorial-energy-profiles/provincial-territorial-energy-profiles-nova-scotia.html" TargetMode="External"/><Relationship Id="rId150" Type="http://schemas.openxmlformats.org/officeDocument/2006/relationships/hyperlink" Target="https://ourworldindata.org/grapher/share-electricity-renewables?tab=table&amp;time=2019..latest" TargetMode="External"/><Relationship Id="rId192" Type="http://schemas.openxmlformats.org/officeDocument/2006/relationships/hyperlink" Target="https://ec.europa.eu/energy/sites/ener/files/documents/ie_final_necp_main_en.pdf" TargetMode="External"/><Relationship Id="rId206" Type="http://schemas.openxmlformats.org/officeDocument/2006/relationships/hyperlink" Target="http://www.jordantimes.com/news/local/jordan-targets-20-power-renewables-2020-%E2%80%94-zawati" TargetMode="External"/><Relationship Id="rId413" Type="http://schemas.openxmlformats.org/officeDocument/2006/relationships/hyperlink" Target="https://focus.senate.ca.gov/sb100/faqs" TargetMode="External"/><Relationship Id="rId248" Type="http://schemas.openxmlformats.org/officeDocument/2006/relationships/hyperlink" Target="https://www.irena.org/IRENADocuments/Statistical_Profiles/Oceania/Marshall%20Islands_Oceania_RE_SP.pdf" TargetMode="External"/><Relationship Id="rId455" Type="http://schemas.openxmlformats.org/officeDocument/2006/relationships/hyperlink" Target="https://ec.europa.eu/eurostat/statistics-explained/index.php/Renewable_energy_statistics" TargetMode="External"/><Relationship Id="rId12" Type="http://schemas.openxmlformats.org/officeDocument/2006/relationships/hyperlink" Target="https://ourworldindata.org/grapher/share-electricity-renewables?tab=table&amp;time=2019..latest" TargetMode="External"/><Relationship Id="rId108" Type="http://schemas.openxmlformats.org/officeDocument/2006/relationships/hyperlink" Target="https://ourworldindata.org/grapher/share-electricity-renewables?tab=table&amp;time=2019..latest" TargetMode="External"/><Relationship Id="rId315" Type="http://schemas.openxmlformats.org/officeDocument/2006/relationships/hyperlink" Target="https://ec.europa.eu/eurostat/statistics-explained/index.php/Renewable_energy_statistics" TargetMode="External"/><Relationship Id="rId357" Type="http://schemas.openxmlformats.org/officeDocument/2006/relationships/hyperlink" Target="http://www.revellegroup.com/wp-content/uploads/2017/06/RE24_EnergyIslands.pdf" TargetMode="External"/><Relationship Id="rId54" Type="http://schemas.openxmlformats.org/officeDocument/2006/relationships/hyperlink" Target="https://www.irena.org/IRENADocuments/Statistical_Profiles/Europe/Belgium_Europe_RE_SP.pdf" TargetMode="External"/><Relationship Id="rId96" Type="http://schemas.openxmlformats.org/officeDocument/2006/relationships/hyperlink" Target="https://www.argusmedia.com/en/news/2110550-china-sets-higher-renewable-power-targets" TargetMode="External"/><Relationship Id="rId161" Type="http://schemas.openxmlformats.org/officeDocument/2006/relationships/hyperlink" Target="https://ourworldindata.org/grapher/share-electricity-renewables?tab=table&amp;time=2019..latest" TargetMode="External"/><Relationship Id="rId217" Type="http://schemas.openxmlformats.org/officeDocument/2006/relationships/hyperlink" Target="https://ourworldindata.org/grapher/share-electricity-renewables?tab=table&amp;time=2019..latest" TargetMode="External"/><Relationship Id="rId399" Type="http://schemas.openxmlformats.org/officeDocument/2006/relationships/hyperlink" Target="https://www.dewa.gov.ae/en/about-us/media-publications/latest-news/2020/05/md-ceo-of-dewa-announces-that-the-share-of-clea" TargetMode="External"/><Relationship Id="rId259" Type="http://schemas.openxmlformats.org/officeDocument/2006/relationships/hyperlink" Target="https://www.irena.org/IRENADocuments/Statistical_Profiles/Asia/Mongolia_Asia_RE_SP.pdf" TargetMode="External"/><Relationship Id="rId424" Type="http://schemas.openxmlformats.org/officeDocument/2006/relationships/hyperlink" Target="https://www.eia.gov/state/print.php?sid=MD" TargetMode="External"/><Relationship Id="rId23" Type="http://schemas.openxmlformats.org/officeDocument/2006/relationships/hyperlink" Target="https://www.abc.net.au/news/2019-10-01/act-is-100-per-cent-renewable-but-what-does-that-mean/11560356" TargetMode="External"/><Relationship Id="rId119" Type="http://schemas.openxmlformats.org/officeDocument/2006/relationships/hyperlink" Target="https://ec.europa.eu/eurostat/statistics-explained/index.php?title=File:Share_of_energy_from_renewable_sources_in_gross_electricity_consumption,_2004-2018_(%25).png" TargetMode="External"/><Relationship Id="rId270" Type="http://schemas.openxmlformats.org/officeDocument/2006/relationships/hyperlink" Target="https://ourworldindata.org/grapher/share-electricity-renewables?tab=table&amp;time=2019..latest" TargetMode="External"/><Relationship Id="rId326" Type="http://schemas.openxmlformats.org/officeDocument/2006/relationships/hyperlink" Target="https://www.irena.org/IRENADocuments/Statistical_Profiles/Europe/Serbia_Europe_RE_SP.pdf" TargetMode="External"/><Relationship Id="rId65" Type="http://schemas.openxmlformats.org/officeDocument/2006/relationships/hyperlink" Target="https://www4.unfccc.int/sites/ndcstaging/PublishedDocuments/Brazil%20First/BRAZIL%20iNDC%20english%20FINAL.pdf" TargetMode="External"/><Relationship Id="rId130" Type="http://schemas.openxmlformats.org/officeDocument/2006/relationships/hyperlink" Target="https://ourworldindata.org/grapher/share-electricity-renewables?tab=table&amp;time=2019..latest" TargetMode="External"/><Relationship Id="rId368" Type="http://schemas.openxmlformats.org/officeDocument/2006/relationships/hyperlink" Target="https://ourworldindata.org/grapher/share-electricity-renewables?tab=table&amp;time=2019..latest" TargetMode="External"/><Relationship Id="rId172" Type="http://schemas.openxmlformats.org/officeDocument/2006/relationships/hyperlink" Target="https://ourworldindata.org/grapher/share-electricity-renewables?tab=table&amp;time=2019..latest" TargetMode="External"/><Relationship Id="rId228" Type="http://schemas.openxmlformats.org/officeDocument/2006/relationships/hyperlink" Target="https://www.irena.org/IRENADocuments/Statistical_Profiles/Europe/Lithuania_Europe_RE_SP.pdf" TargetMode="External"/><Relationship Id="rId435" Type="http://schemas.openxmlformats.org/officeDocument/2006/relationships/hyperlink" Target="http://www.energy.ri.gov/100percent/" TargetMode="External"/><Relationship Id="rId281" Type="http://schemas.openxmlformats.org/officeDocument/2006/relationships/hyperlink" Target="https://www.irena.org/IRENADocuments/Statistical_Profiles/Africa/Niger_Africa_RE_SP.pdf" TargetMode="External"/><Relationship Id="rId337" Type="http://schemas.openxmlformats.org/officeDocument/2006/relationships/hyperlink" Target="https://www.irena.org/IRENADocuments/Statistical_Profiles/Europe/Slovenia_Europe_RE_SP.pdf" TargetMode="External"/><Relationship Id="rId34" Type="http://schemas.openxmlformats.org/officeDocument/2006/relationships/hyperlink" Target="https://assets.cleanenergycouncil.org.au/documents/resources/reports/clean-energy-australia/clean-energy-australia-report-2020.pdf" TargetMode="External"/><Relationship Id="rId76" Type="http://schemas.openxmlformats.org/officeDocument/2006/relationships/hyperlink" Target="https://ourworldindata.org/grapher/share-electricity-renewables?tab=table&amp;time=2019..latest" TargetMode="External"/><Relationship Id="rId141" Type="http://schemas.openxmlformats.org/officeDocument/2006/relationships/hyperlink" Target="https://ourworldindata.org/grapher/share-electricity-renewables?tab=table&amp;time=2019..latest" TargetMode="External"/><Relationship Id="rId379" Type="http://schemas.openxmlformats.org/officeDocument/2006/relationships/hyperlink" Target="http://www.revellegroup.com/wp-content/uploads/2017/06/RE24_EnergyIslands.pdf" TargetMode="External"/><Relationship Id="rId7" Type="http://schemas.openxmlformats.org/officeDocument/2006/relationships/hyperlink" Target="https://ourworldindata.org/grapher/share-electricity-renewables?tab=table&amp;time=2019..latest" TargetMode="External"/><Relationship Id="rId183" Type="http://schemas.openxmlformats.org/officeDocument/2006/relationships/hyperlink" Target="https://ec.europa.eu/energy/sites/ener/files/documents/hu_final_necp_main_en.pdf" TargetMode="External"/><Relationship Id="rId239" Type="http://schemas.openxmlformats.org/officeDocument/2006/relationships/hyperlink" Target="https://www.irena.org/-/media/Files/IRENA/REmap/Methodology/RE-Targets_Summary-REmap_14mar2016.pdf?la=en&amp;hash=0F4822283142D71E6E2F429CB9EF998C14A05CFF" TargetMode="External"/><Relationship Id="rId390" Type="http://schemas.openxmlformats.org/officeDocument/2006/relationships/hyperlink" Target="https://ourworldindata.org/grapher/share-electricity-renewables?tab=table&amp;time=2019..latest" TargetMode="External"/><Relationship Id="rId404" Type="http://schemas.openxmlformats.org/officeDocument/2006/relationships/hyperlink" Target="https://ec.europa.eu/eurostat/statistics-explained/index.php/Renewable_energy_statistics" TargetMode="External"/><Relationship Id="rId446" Type="http://schemas.openxmlformats.org/officeDocument/2006/relationships/hyperlink" Target="https://ourworldindata.org/grapher/share-electricity-renewables?tab=table&amp;time=2019..latest" TargetMode="External"/><Relationship Id="rId250" Type="http://schemas.openxmlformats.org/officeDocument/2006/relationships/hyperlink" Target="https://europa.eu/capacity4dev/file/81510/download?token=i9bYgJQG" TargetMode="External"/><Relationship Id="rId292" Type="http://schemas.openxmlformats.org/officeDocument/2006/relationships/hyperlink" Target="https://www.irena.org/IRENADocuments/Statistical_Profiles/Oceania/Palau_Oceania_RE_SP.pdf" TargetMode="External"/><Relationship Id="rId306" Type="http://schemas.openxmlformats.org/officeDocument/2006/relationships/hyperlink" Target="https://www.dgeg.gov.pt/media/22eaof1k/dgeg-arr-2021-01.pdf" TargetMode="External"/><Relationship Id="rId45" Type="http://schemas.openxmlformats.org/officeDocument/2006/relationships/hyperlink" Target="http://www.revellegroup.com/wp-content/uploads/2017/06/RE24_EnergyIslands.pdf" TargetMode="External"/><Relationship Id="rId87" Type="http://schemas.openxmlformats.org/officeDocument/2006/relationships/hyperlink" Target="https://www.cer-rec.gc.ca/en/data-analysis/energy-commodities/electricity/report/2017-canadian-renewable-power/province/canadas-renewable-power-landscape-2017-energy-market-analysis-quebec.html" TargetMode="External"/><Relationship Id="rId110" Type="http://schemas.openxmlformats.org/officeDocument/2006/relationships/hyperlink" Target="https://ec.europa.eu/energy/sites/ener/files/documents/staff_working_document_assessment_necp_croatia.pdf" TargetMode="External"/><Relationship Id="rId348" Type="http://schemas.openxmlformats.org/officeDocument/2006/relationships/hyperlink" Target="https://ec.europa.eu/energy/sites/ener/files/documents/es_final_necp_main_en.pdf" TargetMode="External"/><Relationship Id="rId152" Type="http://schemas.openxmlformats.org/officeDocument/2006/relationships/hyperlink" Target="https://www.irena.org/-/media/Files/IRENA/Agency/Publication/2018/Nov/IRENA_Planning_West_Africa_2018.pdf" TargetMode="External"/><Relationship Id="rId194" Type="http://schemas.openxmlformats.org/officeDocument/2006/relationships/hyperlink" Target="https://ourworldindata.org/grapher/share-electricity-renewables?tab=table&amp;time=2019..latest" TargetMode="External"/><Relationship Id="rId208" Type="http://schemas.openxmlformats.org/officeDocument/2006/relationships/hyperlink" Target="https://ourworldindata.org/grapher/share-electricity-renewables?tab=table&amp;time=2019..latest" TargetMode="External"/><Relationship Id="rId415" Type="http://schemas.openxmlformats.org/officeDocument/2006/relationships/hyperlink" Target="https://energyoffice.colorado.gov/renewable-energy-standard" TargetMode="External"/><Relationship Id="rId457" Type="http://schemas.openxmlformats.org/officeDocument/2006/relationships/hyperlink" Target="https://ec.europa.eu/eurostat/statistics-explained/index.php/Renewable_energy_statistics" TargetMode="External"/><Relationship Id="rId261" Type="http://schemas.openxmlformats.org/officeDocument/2006/relationships/hyperlink" Target="https://www.irena.org/IRENADocuments/Statistical_Profiles/Europe/Montenegro_Europe_RE_SP.pdf" TargetMode="External"/><Relationship Id="rId14" Type="http://schemas.openxmlformats.org/officeDocument/2006/relationships/hyperlink" Target="https://armenianweekly.com/2020/01/03/energy-in-armenia/" TargetMode="External"/><Relationship Id="rId56" Type="http://schemas.openxmlformats.org/officeDocument/2006/relationships/hyperlink" Target="https://ourworldindata.org/grapher/share-electricity-renewables?tab=table&amp;time=2019..latest" TargetMode="External"/><Relationship Id="rId317" Type="http://schemas.openxmlformats.org/officeDocument/2006/relationships/hyperlink" Target="https://www.climate-transparency.org/wp-content/uploads/2020/11/Russia-CT-2020-WEB.pdf" TargetMode="External"/><Relationship Id="rId359" Type="http://schemas.openxmlformats.org/officeDocument/2006/relationships/hyperlink" Target="https://www.irena.org/IRENADocuments/Statistical_Profiles/Africa/Sudan_Africa_RE_SP.pdf" TargetMode="External"/><Relationship Id="rId98" Type="http://schemas.openxmlformats.org/officeDocument/2006/relationships/hyperlink" Target="https://ourworldindata.org/grapher/share-electricity-renewables?tab=table&amp;time=2019..latest" TargetMode="External"/><Relationship Id="rId121" Type="http://schemas.openxmlformats.org/officeDocument/2006/relationships/hyperlink" Target="https://www.eurosolar.de/en/index.php/sections-eurosolar/denmark" TargetMode="External"/><Relationship Id="rId163" Type="http://schemas.openxmlformats.org/officeDocument/2006/relationships/hyperlink" Target="https://ec.europa.eu/energy/sites/ener/files/documents/staff_working_document_assessment_necp_greece.pdf" TargetMode="External"/><Relationship Id="rId219" Type="http://schemas.openxmlformats.org/officeDocument/2006/relationships/hyperlink" Target="https://ourworldindata.org/grapher/share-electricity-renewables?tab=table&amp;time=2019..latest" TargetMode="External"/><Relationship Id="rId370" Type="http://schemas.openxmlformats.org/officeDocument/2006/relationships/hyperlink" Target="https://ourworldindata.org/grapher/share-electricity-renewables?tab=table&amp;time=2019..latest" TargetMode="External"/><Relationship Id="rId426" Type="http://schemas.openxmlformats.org/officeDocument/2006/relationships/hyperlink" Target="https://environmentmassachusetts.org/sites/environment/files/resources/100%25%20Renewable%20Energy%20Act%20fact%20sheet%20-%20Environment%20Massachusetts.pdf" TargetMode="External"/><Relationship Id="rId230" Type="http://schemas.openxmlformats.org/officeDocument/2006/relationships/hyperlink" Target="https://www.eurosolar.de/en/index.php/sections-eurosolar/luxembourg" TargetMode="External"/><Relationship Id="rId25" Type="http://schemas.openxmlformats.org/officeDocument/2006/relationships/hyperlink" Target="https://assets.cleanenergycouncil.org.au/documents/resources/reports/clean-energy-australia/clean-energy-australia-report-2020.pdf" TargetMode="External"/><Relationship Id="rId67" Type="http://schemas.openxmlformats.org/officeDocument/2006/relationships/hyperlink" Target="https://ourworldindata.org/grapher/share-electricity-renewables?tab=table&amp;time=2019..latest" TargetMode="External"/><Relationship Id="rId272" Type="http://schemas.openxmlformats.org/officeDocument/2006/relationships/hyperlink" Target="https://www.irena.org/IRENADocuments/Statistical_Profiles/Europe/Netherlands_Europe_RE_SP.pdf" TargetMode="External"/><Relationship Id="rId328" Type="http://schemas.openxmlformats.org/officeDocument/2006/relationships/hyperlink" Target="https://www.irena.org/IRENADocuments/Statistical_Profiles/Africa/Seychelles_Africa_RE_SP.pdf" TargetMode="External"/><Relationship Id="rId132" Type="http://schemas.openxmlformats.org/officeDocument/2006/relationships/hyperlink" Target="https://ourworldindata.org/grapher/share-electricity-renewables?tab=table&amp;time=2019..latest" TargetMode="External"/><Relationship Id="rId174" Type="http://schemas.openxmlformats.org/officeDocument/2006/relationships/hyperlink" Target="https://www.irena.org/IRENADocuments/Statistical_Profiles/South%20America/Guyana_South%20America_RE_SP.pdf" TargetMode="External"/><Relationship Id="rId381" Type="http://schemas.openxmlformats.org/officeDocument/2006/relationships/hyperlink" Target="https://ourworldindata.org/grapher/share-electricity-renewables?tab=table&amp;time=2019..latest" TargetMode="External"/><Relationship Id="rId241" Type="http://schemas.openxmlformats.org/officeDocument/2006/relationships/hyperlink" Target="https://ourworldindata.org/grapher/share-electricity-renewables?tab=table&amp;time=2019..latest" TargetMode="External"/><Relationship Id="rId437" Type="http://schemas.openxmlformats.org/officeDocument/2006/relationships/hyperlink" Target="https://www.eia.gov/state/analysis.php?sid=WA" TargetMode="External"/><Relationship Id="rId36" Type="http://schemas.openxmlformats.org/officeDocument/2006/relationships/hyperlink" Target="https://ourworldindata.org/grapher/share-electricity-renewables?tab=table&amp;time=2019..latest" TargetMode="External"/><Relationship Id="rId283" Type="http://schemas.openxmlformats.org/officeDocument/2006/relationships/hyperlink" Target="https://www.thecable.ng/renewable-energy-must-form-a-major-part-of-the-post-covid-19-recovery-plan-in-nigeria" TargetMode="External"/><Relationship Id="rId339" Type="http://schemas.openxmlformats.org/officeDocument/2006/relationships/hyperlink" Target="https://www.irena.org/IRENADocuments/Statistical_Profiles/Oceania/Solomon%20Islands_Oceania_RE_SP.pdf" TargetMode="External"/><Relationship Id="rId78" Type="http://schemas.openxmlformats.org/officeDocument/2006/relationships/hyperlink" Target="https://www.wartsila.com/insights/article/cameroon-eyes-renewable-energy-as-it-scales-up-its-economy" TargetMode="External"/><Relationship Id="rId101" Type="http://schemas.openxmlformats.org/officeDocument/2006/relationships/hyperlink" Target="https://ourworldindata.org/grapher/share-electricity-renewables?tab=table&amp;time=2019..latest" TargetMode="External"/><Relationship Id="rId143" Type="http://schemas.openxmlformats.org/officeDocument/2006/relationships/hyperlink" Target="https://ourworldindata.org/grapher/share-electricity-renewables?tab=table&amp;time=2019..latest" TargetMode="External"/><Relationship Id="rId185" Type="http://schemas.openxmlformats.org/officeDocument/2006/relationships/hyperlink" Target="https://www.irena.org/IRENADocuments/Statistical_Profiles/Europe/Iceland_Europe_RE_SP.pdf" TargetMode="External"/><Relationship Id="rId350" Type="http://schemas.openxmlformats.org/officeDocument/2006/relationships/hyperlink" Target="https://carbon.ci/insights/solar-power-leads-way-for-a-rise-in-renewable-energy-in-spain-and-the-balearic-islands/" TargetMode="External"/><Relationship Id="rId406" Type="http://schemas.openxmlformats.org/officeDocument/2006/relationships/hyperlink" Target="https://www.enerdata.net/publications/daily-energy-news/crown-estate-scotland-uk-targets-10-gw-new-offshore-wind-capacity.html" TargetMode="External"/><Relationship Id="rId9" Type="http://schemas.openxmlformats.org/officeDocument/2006/relationships/hyperlink" Target="https://ourworldindata.org/grapher/share-electricity-renewables?tab=table&amp;time=2019..latest" TargetMode="External"/><Relationship Id="rId210" Type="http://schemas.openxmlformats.org/officeDocument/2006/relationships/hyperlink" Target="https://www.usaid.gov/energy/auctions-kazakhstan" TargetMode="External"/><Relationship Id="rId392" Type="http://schemas.openxmlformats.org/officeDocument/2006/relationships/hyperlink" Target="https://www.eurosolar.de/en/index.php/sections-eurosolar/ukraine" TargetMode="External"/><Relationship Id="rId448" Type="http://schemas.openxmlformats.org/officeDocument/2006/relationships/hyperlink" Target="https://www.iea.org/countries/yemen" TargetMode="External"/><Relationship Id="rId252" Type="http://schemas.openxmlformats.org/officeDocument/2006/relationships/hyperlink" Target="https://ourworldindata.org/grapher/share-electricity-renewables?tab=table&amp;time=2019..latest" TargetMode="External"/><Relationship Id="rId294" Type="http://schemas.openxmlformats.org/officeDocument/2006/relationships/hyperlink" Target="https://ourworldindata.org/grapher/share-electricity-renewables?tab=table&amp;time=2019..latest" TargetMode="External"/><Relationship Id="rId308" Type="http://schemas.openxmlformats.org/officeDocument/2006/relationships/hyperlink" Target="https://ieefa.org/renewable-energy-provided-51-of-portugals-electricity-needs-in-2019/" TargetMode="External"/><Relationship Id="rId47" Type="http://schemas.openxmlformats.org/officeDocument/2006/relationships/hyperlink" Target="https://insidearabia.com/bahrain-raises-its-renewable-energy-game/" TargetMode="External"/><Relationship Id="rId89" Type="http://schemas.openxmlformats.org/officeDocument/2006/relationships/hyperlink" Target="https://yukon.ca/sites/yukon.ca/files/env/env-our-clean-future.pdf" TargetMode="External"/><Relationship Id="rId112" Type="http://schemas.openxmlformats.org/officeDocument/2006/relationships/hyperlink" Target="https://www.irena.org/newsroom/pressreleases/2016/Aug/Cuba-Seeks-to-Expand-Role-of-Renewable-Energy" TargetMode="External"/><Relationship Id="rId154" Type="http://schemas.openxmlformats.org/officeDocument/2006/relationships/hyperlink" Target="https://www.eurosolar.de/en/index.php/sections-eurosolar/germany" TargetMode="External"/><Relationship Id="rId361" Type="http://schemas.openxmlformats.org/officeDocument/2006/relationships/hyperlink" Target="https://www.irena.org/IRENADocuments/Statistical_Profiles/South%20America/Suriname_South%20America_RE_SP.pdf" TargetMode="External"/><Relationship Id="rId196" Type="http://schemas.openxmlformats.org/officeDocument/2006/relationships/hyperlink" Target="https://www.pv-magazine.com/2020/06/03/israel-wants-another-15-gw-of-solar-by-2030/" TargetMode="External"/><Relationship Id="rId417" Type="http://schemas.openxmlformats.org/officeDocument/2006/relationships/hyperlink" Target="https://renewablesnow.com/news/overview-updated-rpss-will-lead-to-more-renewable-electricity-generation-in-us-644552/" TargetMode="External"/><Relationship Id="rId459" Type="http://schemas.openxmlformats.org/officeDocument/2006/relationships/hyperlink" Target="https://ember-climate.org/project/eu-power-sector-2020/" TargetMode="External"/><Relationship Id="rId16" Type="http://schemas.openxmlformats.org/officeDocument/2006/relationships/hyperlink" Target="https://www.irena.org/IRENADocuments/Statistical_Profiles/Eurasia/Armenia_Eurasia_RE_SP.pdf" TargetMode="External"/><Relationship Id="rId221" Type="http://schemas.openxmlformats.org/officeDocument/2006/relationships/hyperlink" Target="https://ec.europa.eu/eurostat/statistics-explained/index.php/Renewable_energy_statistics" TargetMode="External"/><Relationship Id="rId263" Type="http://schemas.openxmlformats.org/officeDocument/2006/relationships/hyperlink" Target="https://ourworldindata.org/grapher/share-electricity-renewables?tab=table&amp;time=2019..latest" TargetMode="External"/><Relationship Id="rId319" Type="http://schemas.openxmlformats.org/officeDocument/2006/relationships/hyperlink" Target="https://ourworldindata.org/grapher/share-electricity-renewables?tab=table&amp;time=2019..latest" TargetMode="External"/><Relationship Id="rId58" Type="http://schemas.openxmlformats.org/officeDocument/2006/relationships/hyperlink" Target="https://ourworldindata.org/grapher/share-electricity-renewables?tab=table&amp;time=2019..latest" TargetMode="External"/><Relationship Id="rId123" Type="http://schemas.openxmlformats.org/officeDocument/2006/relationships/hyperlink" Target="https://www.nordicenergy.org/figure/ambitious-climate-targets-and-visions-for-all-nordic-countries/100-renewable-energy-supply/" TargetMode="External"/><Relationship Id="rId330" Type="http://schemas.openxmlformats.org/officeDocument/2006/relationships/hyperlink" Target="https://journals.openedition.org/factsreports/4148" TargetMode="External"/><Relationship Id="rId165" Type="http://schemas.openxmlformats.org/officeDocument/2006/relationships/hyperlink" Target="https://ourworldindata.org/grapher/share-electricity-renewables?tab=table&amp;time=2019..latest" TargetMode="External"/><Relationship Id="rId372" Type="http://schemas.openxmlformats.org/officeDocument/2006/relationships/hyperlink" Target="https://www.irena.org/IRENADocuments/Statistical_Profiles/Asia/Timor-Leste_Asia_RE_SP.pdf" TargetMode="External"/><Relationship Id="rId428" Type="http://schemas.openxmlformats.org/officeDocument/2006/relationships/hyperlink" Target="https://www.eia.gov/state/print.php?sid=NV" TargetMode="External"/><Relationship Id="rId232" Type="http://schemas.openxmlformats.org/officeDocument/2006/relationships/hyperlink" Target="https://ourworldindata.org/grapher/share-electricity-renewables?tab=table&amp;time=2019..latest" TargetMode="External"/><Relationship Id="rId274" Type="http://schemas.openxmlformats.org/officeDocument/2006/relationships/hyperlink" Target="https://ourworldindata.org/grapher/share-electricity-renewables?tab=table&amp;time=2019..latest" TargetMode="External"/><Relationship Id="rId27" Type="http://schemas.openxmlformats.org/officeDocument/2006/relationships/hyperlink" Target="https://assets.cleanenergycouncil.org.au/documents/resources/reports/clean-energy-australia/clean-energy-australia-report-2020.pdf" TargetMode="External"/><Relationship Id="rId69" Type="http://schemas.openxmlformats.org/officeDocument/2006/relationships/hyperlink" Target="https://ec.europa.eu/eurostat/statistics-explained/index.php?title=File:Share_of_energy_from_renewable_sources_in_gross_electricity_consumption,_2004-2018_(%25).png" TargetMode="External"/><Relationship Id="rId134" Type="http://schemas.openxmlformats.org/officeDocument/2006/relationships/hyperlink" Target="https://ec.europa.eu/energy/sites/ener/files/documents/ee_final_necp_main_en.pdf" TargetMode="External"/><Relationship Id="rId80" Type="http://schemas.openxmlformats.org/officeDocument/2006/relationships/hyperlink" Target="https://www.irena.org/IRENADocuments/Statistical_Profiles/North%20America/Canada_North%20America_RE_SP.pdf" TargetMode="External"/><Relationship Id="rId176" Type="http://schemas.openxmlformats.org/officeDocument/2006/relationships/hyperlink" Target="https://www.irena.org/IRENADocuments/Statistical_Profiles/Central%20America%20and%20the%20Caribbean/Haiti_Central%20America%20and%20the%20Caribbean_RE_SP.pdf" TargetMode="External"/><Relationship Id="rId341" Type="http://schemas.openxmlformats.org/officeDocument/2006/relationships/hyperlink" Target="https://ourworldindata.org/grapher/share-electricity-renewables?tab=table&amp;time=2019..latest" TargetMode="External"/><Relationship Id="rId383" Type="http://schemas.openxmlformats.org/officeDocument/2006/relationships/hyperlink" Target="https://coalition.irena.org/-/media/Files/IRENA/Coalition-for-Action/Publication/Scaling-up-Renewable-Energy-Investment-in-Emerging-Markets/IRENA-Coalition-for-Action_Tunisia_2020.pdf?la=en&amp;hash=59F4AC24BE11F02E0D874F75A4A17F8DDA17C90C" TargetMode="External"/><Relationship Id="rId439" Type="http://schemas.openxmlformats.org/officeDocument/2006/relationships/hyperlink" Target="https://www.solarpowerworldonline.com/2019/03/puerto-rico-passes-legislation-to-go-100-renewable-by-2050/" TargetMode="External"/><Relationship Id="rId201" Type="http://schemas.openxmlformats.org/officeDocument/2006/relationships/hyperlink" Target="https://ourworldindata.org/grapher/share-electricity-renewables?tab=table&amp;time=2019..latest" TargetMode="External"/><Relationship Id="rId243" Type="http://schemas.openxmlformats.org/officeDocument/2006/relationships/hyperlink" Target="https://www.afdb.org/fileadmin/uploads/afdb/Documents/Generic-Documents/Profil_ER_Mal_Web_light.pdf" TargetMode="External"/><Relationship Id="rId285" Type="http://schemas.openxmlformats.org/officeDocument/2006/relationships/hyperlink" Target="https://www.irena.org/IRENADocuments/Statistical_Profiles/Europe/Norway_Europe_RE_SP.pdf" TargetMode="External"/><Relationship Id="rId450" Type="http://schemas.openxmlformats.org/officeDocument/2006/relationships/hyperlink" Target="https://ourworldindata.org/grapher/share-electricity-renewables?tab=table&amp;time=2019..latest" TargetMode="External"/><Relationship Id="rId38" Type="http://schemas.openxmlformats.org/officeDocument/2006/relationships/hyperlink" Target="https://www.iea.org/reports/austria-2020" TargetMode="External"/><Relationship Id="rId103" Type="http://schemas.openxmlformats.org/officeDocument/2006/relationships/hyperlink" Target="https://ourworldindata.org/grapher/share-electricity-renewables?tab=table&amp;time=2019..latest" TargetMode="External"/><Relationship Id="rId310" Type="http://schemas.openxmlformats.org/officeDocument/2006/relationships/hyperlink" Target="https://dre.pt/application/conteudo/137618093" TargetMode="External"/><Relationship Id="rId91" Type="http://schemas.openxmlformats.org/officeDocument/2006/relationships/hyperlink" Target="https://theconversation.com/cape-verdes-goal-is-100-renewable-energy-by-2025-why-it-may-just-do-it-85759" TargetMode="External"/><Relationship Id="rId145" Type="http://schemas.openxmlformats.org/officeDocument/2006/relationships/hyperlink" Target="https://ec.europa.eu/eurostat/statistics-explained/index.php/Renewable_energy_statistics" TargetMode="External"/><Relationship Id="rId187" Type="http://schemas.openxmlformats.org/officeDocument/2006/relationships/hyperlink" Target="https://ourworldindata.org/grapher/share-electricity-renewables?tab=table&amp;time=2019..latest" TargetMode="External"/><Relationship Id="rId352" Type="http://schemas.openxmlformats.org/officeDocument/2006/relationships/hyperlink" Target="http://www.energy.gov.lk/en/renewable-energy/new-renewable-energy" TargetMode="External"/><Relationship Id="rId394" Type="http://schemas.openxmlformats.org/officeDocument/2006/relationships/hyperlink" Target="https://www.irena.org/-/media/Files/IRENA/Agency/Webinars/UAE-Presentation_LTES.pdf?la=en&amp;hash=7AB6DF56E17BE7CE5841CF5015DA9BE55F10C919" TargetMode="External"/><Relationship Id="rId408" Type="http://schemas.openxmlformats.org/officeDocument/2006/relationships/hyperlink" Target="https://gov.wales/topics/environmentcountryside/energy/renewable/local-renewable-energy-generation/call-for-evidence/?lang=en" TargetMode="External"/><Relationship Id="rId212" Type="http://schemas.openxmlformats.org/officeDocument/2006/relationships/hyperlink" Target="https://www.irena.org/IRENADocuments/Statistical_Profiles/Oceania/Kiribati_Oceania_RE_SP.pdf" TargetMode="External"/><Relationship Id="rId254" Type="http://schemas.openxmlformats.org/officeDocument/2006/relationships/hyperlink" Target="https://www.irena.org/IRENADocuments/Statistical_Profiles/Oceania/Micronesia%20(Federated%20States%20of)_Oceania_RE_SP.pdf" TargetMode="External"/><Relationship Id="rId49" Type="http://schemas.openxmlformats.org/officeDocument/2006/relationships/hyperlink" Target="https://www.iea.org/policies/5525-renewable-energy-policy-of-bangladesh" TargetMode="External"/><Relationship Id="rId114" Type="http://schemas.openxmlformats.org/officeDocument/2006/relationships/hyperlink" Target="https://www.irena.org/IRENADocuments/Statistical_Profiles/Europe/Cyprus_Europe_RE_SP.pdf" TargetMode="External"/><Relationship Id="rId296" Type="http://schemas.openxmlformats.org/officeDocument/2006/relationships/hyperlink" Target="https://www.ces-med.eu/sites/default/files/National_report_Palestine_SEAP_v.3.0%20-%20FINAL%20Layouted.pdf" TargetMode="External"/><Relationship Id="rId60" Type="http://schemas.openxmlformats.org/officeDocument/2006/relationships/hyperlink" Target="https://ourworldindata.org/grapher/share-electricity-renewables?tab=table&amp;time=2019..latest" TargetMode="External"/><Relationship Id="rId156" Type="http://schemas.openxmlformats.org/officeDocument/2006/relationships/hyperlink" Target="http://taiyangnews.info/markets/germany-approves-climate-protection-act-2030/" TargetMode="External"/><Relationship Id="rId198" Type="http://schemas.openxmlformats.org/officeDocument/2006/relationships/hyperlink" Target="https://www.irena.org/IRENADocuments/Statistical_Profiles/Europe/Italy_Europe_RE_SP.pdf" TargetMode="External"/><Relationship Id="rId321" Type="http://schemas.openxmlformats.org/officeDocument/2006/relationships/hyperlink" Target="https://www.irena.org/IRENADocuments/Statistical_Profiles/Africa/Sao%20Tome%20and%20Principe_Africa_RE_SP.pdf" TargetMode="External"/><Relationship Id="rId363" Type="http://schemas.openxmlformats.org/officeDocument/2006/relationships/hyperlink" Target="https://www.irena.org/IRENADocuments/Statistical_Profiles/Europe/Sweden_Europe_RE_SP.pdf" TargetMode="External"/><Relationship Id="rId419" Type="http://schemas.openxmlformats.org/officeDocument/2006/relationships/hyperlink" Target="https://renewablesnow.com/news/hawaiian-electric-reaches-close-to-35-renewable-energy-in-2020-731485/" TargetMode="External"/><Relationship Id="rId223" Type="http://schemas.openxmlformats.org/officeDocument/2006/relationships/hyperlink" Target="https://ourworldindata.org/grapher/share-electricity-renewables?tab=table&amp;time=2019..latest" TargetMode="External"/><Relationship Id="rId430" Type="http://schemas.openxmlformats.org/officeDocument/2006/relationships/hyperlink" Target="https://www.eia.gov/state/analysis.php?sid=NJ" TargetMode="External"/><Relationship Id="rId18" Type="http://schemas.openxmlformats.org/officeDocument/2006/relationships/hyperlink" Target="https://www.100-percent.org/aruba/" TargetMode="External"/><Relationship Id="rId265" Type="http://schemas.openxmlformats.org/officeDocument/2006/relationships/hyperlink" Target="https://ourworldindata.org/grapher/share-electricity-renewables?tab=table&amp;time=2019..latest" TargetMode="External"/><Relationship Id="rId125" Type="http://schemas.openxmlformats.org/officeDocument/2006/relationships/hyperlink" Target="https://ourworldindata.org/grapher/share-electricity-renewables?tab=table&amp;time=2019..latest" TargetMode="External"/><Relationship Id="rId167" Type="http://schemas.openxmlformats.org/officeDocument/2006/relationships/hyperlink" Target="https://www.imf.org/~/media/Files/Publications/CR/2019/1GRDEA2019002.ashx" TargetMode="External"/><Relationship Id="rId332" Type="http://schemas.openxmlformats.org/officeDocument/2006/relationships/hyperlink" Target="https://www.irena.org/IRENADocuments/Statistical_Profiles/Africa/Sierra%20Leone_Africa_RE_SP.pdf" TargetMode="External"/><Relationship Id="rId374" Type="http://schemas.openxmlformats.org/officeDocument/2006/relationships/hyperlink" Target="https://www.irena.org/IRENADocuments/Statistical_Profiles/Africa/Togo_Africa_RE_SP.pdf" TargetMode="External"/><Relationship Id="rId71" Type="http://schemas.openxmlformats.org/officeDocument/2006/relationships/hyperlink" Target="https://www.irena.org/IRENADocuments/Statistical_Profiles/Africa/Burkina%20Faso_Africa_RE_SP.pdf" TargetMode="External"/><Relationship Id="rId234" Type="http://schemas.openxmlformats.org/officeDocument/2006/relationships/hyperlink" Target="https://ourworldindata.org/grapher/share-electricity-renewables?tab=table&amp;time=2019..latest" TargetMode="External"/><Relationship Id="rId2" Type="http://schemas.openxmlformats.org/officeDocument/2006/relationships/hyperlink" Target="https://ourworldindata.org/grapher/share-electricity-renewables?tab=table&amp;time=2019..latest" TargetMode="External"/><Relationship Id="rId29" Type="http://schemas.openxmlformats.org/officeDocument/2006/relationships/hyperlink" Target="https://www.energy.vic.gov.au/renewable-energy/victorias-renewable-energy-targets" TargetMode="External"/><Relationship Id="rId255" Type="http://schemas.openxmlformats.org/officeDocument/2006/relationships/hyperlink" Target="https://www.irena.org/IRENADocuments/Statistical_Profiles/Oceania/Micronesia%20(Federated%20States%20of)_Oceania_RE_SP.pdf" TargetMode="External"/><Relationship Id="rId276" Type="http://schemas.openxmlformats.org/officeDocument/2006/relationships/hyperlink" Target="https://www.irena.org/IRENADocuments/Statistical_Profiles/Oceania/Cook%20Islands_Oceania_RE_SP.pdf" TargetMode="External"/><Relationship Id="rId297" Type="http://schemas.openxmlformats.org/officeDocument/2006/relationships/hyperlink" Target="https://ourworldindata.org/grapher/share-electricity-renewables?tab=table&amp;time=2019..latest" TargetMode="External"/><Relationship Id="rId441" Type="http://schemas.openxmlformats.org/officeDocument/2006/relationships/hyperlink" Target="https://ourworldindata.org/grapher/share-electricity-renewables?tab=table&amp;time=2019..latest" TargetMode="External"/><Relationship Id="rId40" Type="http://schemas.openxmlformats.org/officeDocument/2006/relationships/hyperlink" Target="https://ourworldindata.org/grapher/share-electricity-renewables?tab=table&amp;time=2019..latest" TargetMode="External"/><Relationship Id="rId115" Type="http://schemas.openxmlformats.org/officeDocument/2006/relationships/hyperlink" Target="https://ec.europa.eu/eurostat/statistics-explained/index.php/Renewable_energy_statistics" TargetMode="External"/><Relationship Id="rId136" Type="http://schemas.openxmlformats.org/officeDocument/2006/relationships/hyperlink" Target="https://ourworldindata.org/grapher/share-electricity-renewables?tab=table&amp;time=2019..latest" TargetMode="External"/><Relationship Id="rId157" Type="http://schemas.openxmlformats.org/officeDocument/2006/relationships/hyperlink" Target="https://www.bmwi.de/Redaktion/EN/Dossier/renewable-energy.html" TargetMode="External"/><Relationship Id="rId178" Type="http://schemas.openxmlformats.org/officeDocument/2006/relationships/hyperlink" Target="https://www.irena.org/IRENADocuments/Statistical_Profiles/Central%20America%20and%20the%20Caribbean/Honduras_Central%20America%20and%20the%20Caribbean_RE_SP.pdf" TargetMode="External"/><Relationship Id="rId301" Type="http://schemas.openxmlformats.org/officeDocument/2006/relationships/hyperlink" Target="https://ourworldindata.org/grapher/share-electricity-renewables?tab=table&amp;time=2019..latest" TargetMode="External"/><Relationship Id="rId322" Type="http://schemas.openxmlformats.org/officeDocument/2006/relationships/hyperlink" Target="https://ourworldindata.org/grapher/share-electricity-renewables?tab=table&amp;time=2019..latest" TargetMode="External"/><Relationship Id="rId343" Type="http://schemas.openxmlformats.org/officeDocument/2006/relationships/hyperlink" Target="https://www.germanwatch.org/sites/germanwatch.org/files/Best%20Practices%20on%20Renewable%20Energy%20in%20Africa.pdf" TargetMode="External"/><Relationship Id="rId364" Type="http://schemas.openxmlformats.org/officeDocument/2006/relationships/hyperlink" Target="https://sweden.se/nature/energy-use-in-sweden/" TargetMode="External"/><Relationship Id="rId61" Type="http://schemas.openxmlformats.org/officeDocument/2006/relationships/hyperlink" Target="https://www4.unfccc.int/sites/ndcstaging/PublishedDocuments/Bolivia%20(Plurinational%20State%20of)%20First/INDC-Bolivia-english.pdf" TargetMode="External"/><Relationship Id="rId82" Type="http://schemas.openxmlformats.org/officeDocument/2006/relationships/hyperlink" Target="https://www2.gov.bc.ca/gov/content/industry/electricity-alternative-energy/renewable-energy" TargetMode="External"/><Relationship Id="rId199" Type="http://schemas.openxmlformats.org/officeDocument/2006/relationships/hyperlink" Target="https://ec.europa.eu/energy/sites/ener/files/documents/it_final_necp_main_en.pdf" TargetMode="External"/><Relationship Id="rId203" Type="http://schemas.openxmlformats.org/officeDocument/2006/relationships/hyperlink" Target="https://ourworldindata.org/grapher/share-electricity-renewables?tab=table&amp;time=2019..latest" TargetMode="External"/><Relationship Id="rId385" Type="http://schemas.openxmlformats.org/officeDocument/2006/relationships/hyperlink" Target="https://www.irena.org/IRENADocuments/Statistical_Profiles/Eurasia/Turkey_Eurasia_RE_SP.pdf" TargetMode="External"/><Relationship Id="rId19" Type="http://schemas.openxmlformats.org/officeDocument/2006/relationships/hyperlink" Target="https://ourworldindata.org/grapher/share-electricity-renewables?tab=table&amp;time=latest" TargetMode="External"/><Relationship Id="rId224" Type="http://schemas.openxmlformats.org/officeDocument/2006/relationships/hyperlink" Target="https://ourworldindata.org/grapher/share-electricity-renewables?tab=table&amp;time=2019..latest" TargetMode="External"/><Relationship Id="rId245" Type="http://schemas.openxmlformats.org/officeDocument/2006/relationships/hyperlink" Target="https://www.irena.org/IRENADocuments/Statistical_Profiles/Europe/Malta_Europe_RE_SP.pdf" TargetMode="External"/><Relationship Id="rId266" Type="http://schemas.openxmlformats.org/officeDocument/2006/relationships/hyperlink" Target="https://ourworldindata.org/grapher/share-electricity-renewables?tab=table&amp;time=2019..latest" TargetMode="External"/><Relationship Id="rId287" Type="http://schemas.openxmlformats.org/officeDocument/2006/relationships/hyperlink" Target="https://ourworldindata.org/grapher/share-electricity-renewables?tab=table&amp;time=2019..latest" TargetMode="External"/><Relationship Id="rId410" Type="http://schemas.openxmlformats.org/officeDocument/2006/relationships/hyperlink" Target="https://www.eia.gov/totalenergy/data/monthly/pdf/sec10_6.pdf" TargetMode="External"/><Relationship Id="rId431" Type="http://schemas.openxmlformats.org/officeDocument/2006/relationships/hyperlink" Target="https://www.eia.gov/state/analysis.php?sid=NJ" TargetMode="External"/><Relationship Id="rId452" Type="http://schemas.openxmlformats.org/officeDocument/2006/relationships/hyperlink" Target="https://www.abc.net.au/news/2019-10-01/act-is-100-per-cent-renewable-but-what-does-that-mean/11560356" TargetMode="External"/><Relationship Id="rId30" Type="http://schemas.openxmlformats.org/officeDocument/2006/relationships/hyperlink" Target="https://www.energy.vic.gov.au/renewable-energy/victorias-renewable-energy-targets" TargetMode="External"/><Relationship Id="rId105" Type="http://schemas.openxmlformats.org/officeDocument/2006/relationships/hyperlink" Target="https://ourworldindata.org/grapher/share-electricity-renewables?tab=table&amp;time=2019..latest" TargetMode="External"/><Relationship Id="rId126" Type="http://schemas.openxmlformats.org/officeDocument/2006/relationships/hyperlink" Target="https://www.irena.org/IRENADocuments/Statistical_Profiles/Africa/Djibouti_Africa_RE_SP.pdf" TargetMode="External"/><Relationship Id="rId147" Type="http://schemas.openxmlformats.org/officeDocument/2006/relationships/hyperlink" Target="https://ec.europa.eu/eurostat/statistics-explained/index.php/Renewable_energy_statistics" TargetMode="External"/><Relationship Id="rId168" Type="http://schemas.openxmlformats.org/officeDocument/2006/relationships/hyperlink" Target="https://www.imf.org/~/media/Files/Publications/CR/2019/1GRDEA2019002.ashx" TargetMode="External"/><Relationship Id="rId312" Type="http://schemas.openxmlformats.org/officeDocument/2006/relationships/hyperlink" Target="https://www.rcreee.org/sites/default/files/irena_pan-arab_strategy_june_2014.pdf" TargetMode="External"/><Relationship Id="rId333" Type="http://schemas.openxmlformats.org/officeDocument/2006/relationships/hyperlink" Target="https://ourworldindata.org/grapher/share-electricity-renewables?tab=table&amp;time=2019..latest" TargetMode="External"/><Relationship Id="rId354" Type="http://schemas.openxmlformats.org/officeDocument/2006/relationships/hyperlink" Target="http://www.revellegroup.com/wp-content/uploads/2017/06/RE24_EnergyIslands.pdf" TargetMode="External"/><Relationship Id="rId51" Type="http://schemas.openxmlformats.org/officeDocument/2006/relationships/hyperlink" Target="https://www.researchgate.net/publication/331695113_Renewable_energy_in_Bangladesh_Status_and_prospects" TargetMode="External"/><Relationship Id="rId72" Type="http://schemas.openxmlformats.org/officeDocument/2006/relationships/hyperlink" Target="https://core.ac.uk/download/pdf/84886671.pdf" TargetMode="External"/><Relationship Id="rId93" Type="http://schemas.openxmlformats.org/officeDocument/2006/relationships/hyperlink" Target="https://ourworldindata.org/grapher/share-electricity-renewables?tab=table&amp;time=2019..latest" TargetMode="External"/><Relationship Id="rId189" Type="http://schemas.openxmlformats.org/officeDocument/2006/relationships/hyperlink" Target="https://www.irena.org/IRENADocuments/Statistical_Profiles/Asia/Indonesia_Asia_RE_SP.pdf" TargetMode="External"/><Relationship Id="rId375" Type="http://schemas.openxmlformats.org/officeDocument/2006/relationships/hyperlink" Target="https://ourworldindata.org/grapher/share-electricity-renewables?tab=table&amp;time=2019..latest" TargetMode="External"/><Relationship Id="rId396" Type="http://schemas.openxmlformats.org/officeDocument/2006/relationships/hyperlink" Target="https://gulfnews.com/business/energy/abu-dhabi-seeks-best-mix-in-energy-drive-1.69068486" TargetMode="External"/><Relationship Id="rId3" Type="http://schemas.openxmlformats.org/officeDocument/2006/relationships/hyperlink" Target="https://ourworldindata.org/grapher/share-electricity-renewables?tab=table&amp;time=2019..latest" TargetMode="External"/><Relationship Id="rId214" Type="http://schemas.openxmlformats.org/officeDocument/2006/relationships/hyperlink" Target="https://ourworldindata.org/grapher/share-electricity-renewables?tab=table&amp;time=2019..latest" TargetMode="External"/><Relationship Id="rId235" Type="http://schemas.openxmlformats.org/officeDocument/2006/relationships/hyperlink" Target="https://www.irena.org/IRENADocuments/Statistical_Profiles/Africa/Madagascar_Africa_RE_SP.pdf" TargetMode="External"/><Relationship Id="rId256" Type="http://schemas.openxmlformats.org/officeDocument/2006/relationships/hyperlink" Target="https://ourworldindata.org/grapher/share-electricity-renewables?tab=table&amp;time=2019..latest" TargetMode="External"/><Relationship Id="rId277" Type="http://schemas.openxmlformats.org/officeDocument/2006/relationships/hyperlink" Target="https://ourworldindata.org/grapher/share-electricity-renewables?tab=table&amp;time=2019..latest" TargetMode="External"/><Relationship Id="rId298" Type="http://schemas.openxmlformats.org/officeDocument/2006/relationships/hyperlink" Target="https://www.irena.org/IRENADocuments/Statistical_Profiles/Oceania/Papua%20New%20Guinea_Oceania_RE_SP.pdf" TargetMode="External"/><Relationship Id="rId400" Type="http://schemas.openxmlformats.org/officeDocument/2006/relationships/hyperlink" Target="https://www.dewa.gov.ae/en/about-us/media-publications/latest-news/2020/01/renewable-energy-shaping-the-future-of-sustainability" TargetMode="External"/><Relationship Id="rId421" Type="http://schemas.openxmlformats.org/officeDocument/2006/relationships/hyperlink" Target="https://www.eia.gov/state/print.php?sid=HI" TargetMode="External"/><Relationship Id="rId442" Type="http://schemas.openxmlformats.org/officeDocument/2006/relationships/hyperlink" Target="https://www.irena.org/-/media/Files/IRENA/Agency/Publication/2015/IRENA_RRA_Vanuatu_2015.pdf" TargetMode="External"/><Relationship Id="rId116" Type="http://schemas.openxmlformats.org/officeDocument/2006/relationships/hyperlink" Target="https://ec.europa.eu/energy/sites/ener/files/documents/cy_final_necp_main_en.pdf" TargetMode="External"/><Relationship Id="rId137" Type="http://schemas.openxmlformats.org/officeDocument/2006/relationships/hyperlink" Target="https://www.irena.org/IRENADocuments/Statistical_Profiles/Africa/Ethiopia_Africa_RE_SP.pdf" TargetMode="External"/><Relationship Id="rId158" Type="http://schemas.openxmlformats.org/officeDocument/2006/relationships/hyperlink" Target="https://www.bmwi.de/Redaktion/EN/Dossier/renewable-energy.html" TargetMode="External"/><Relationship Id="rId302" Type="http://schemas.openxmlformats.org/officeDocument/2006/relationships/hyperlink" Target="https://ourworldindata.org/grapher/share-electricity-renewables?tab=table&amp;time=2019..latest" TargetMode="External"/><Relationship Id="rId323" Type="http://schemas.openxmlformats.org/officeDocument/2006/relationships/hyperlink" Target="https://www.arabnews.com/node/1697306" TargetMode="External"/><Relationship Id="rId344" Type="http://schemas.openxmlformats.org/officeDocument/2006/relationships/hyperlink" Target="https://www.irena.org/IRENADocuments/Statistical_Profiles/Africa/South%20Africa_Africa_RE_SP.pdf" TargetMode="External"/><Relationship Id="rId20" Type="http://schemas.openxmlformats.org/officeDocument/2006/relationships/hyperlink" Target="https://www.enerdata.net/publications/daily-energy-news/australia-track-reach-48-renewables-its-power-mix-2030.html" TargetMode="External"/><Relationship Id="rId41" Type="http://schemas.openxmlformats.org/officeDocument/2006/relationships/hyperlink" Target="https://www.irena.org/IRENADocuments/Statistical_Profiles/Eurasia/Azerbaijan_Eurasia_RE_SP.pdf" TargetMode="External"/><Relationship Id="rId62" Type="http://schemas.openxmlformats.org/officeDocument/2006/relationships/hyperlink" Target="https://ourworldindata.org/grapher/share-electricity-renewables?tab=table&amp;time=2019..latest" TargetMode="External"/><Relationship Id="rId83" Type="http://schemas.openxmlformats.org/officeDocument/2006/relationships/hyperlink" Target="https://www.cer-rec.gc.ca/en/data-analysis/energy-markets/provincial-territorial-energy-profiles/provincial-territorial-energy-profiles-new-brunswick.html" TargetMode="External"/><Relationship Id="rId179" Type="http://schemas.openxmlformats.org/officeDocument/2006/relationships/hyperlink" Target="https://ourworldindata.org/grapher/share-electricity-renewables?tab=table&amp;time=2019..latest" TargetMode="External"/><Relationship Id="rId365" Type="http://schemas.openxmlformats.org/officeDocument/2006/relationships/hyperlink" Target="https://ec.europa.eu/eurostat/statistics-explained/index.php/Renewable_energy_statistics" TargetMode="External"/><Relationship Id="rId386" Type="http://schemas.openxmlformats.org/officeDocument/2006/relationships/hyperlink" Target="https://ec.europa.eu/neighbourhood-enlargement/sites/default/files/c_2019_8726_ad_energy.pdf" TargetMode="External"/><Relationship Id="rId190" Type="http://schemas.openxmlformats.org/officeDocument/2006/relationships/hyperlink" Target="https://ourworldindata.org/grapher/share-electricity-renewables?tab=table&amp;time=2019..latest" TargetMode="External"/><Relationship Id="rId204" Type="http://schemas.openxmlformats.org/officeDocument/2006/relationships/hyperlink" Target="https://www.irena.org/IRENADocuments/Statistical_Profiles/Asia/Japan_Asia_RE_SP.pdf" TargetMode="External"/><Relationship Id="rId225" Type="http://schemas.openxmlformats.org/officeDocument/2006/relationships/hyperlink" Target="https://ourworldindata.org/grapher/share-electricity-renewables?tab=table&amp;time=2019..latest" TargetMode="External"/><Relationship Id="rId246" Type="http://schemas.openxmlformats.org/officeDocument/2006/relationships/hyperlink" Target="https://ec.europa.eu/eurostat/statistics-explained/index.php/Renewable_energy_statistics" TargetMode="External"/><Relationship Id="rId267" Type="http://schemas.openxmlformats.org/officeDocument/2006/relationships/hyperlink" Target="https://www.irena.org/IRENADocuments/Statistical_Profiles/Asia/Myanmar_Asia_RE_SP.pdf" TargetMode="External"/><Relationship Id="rId288" Type="http://schemas.openxmlformats.org/officeDocument/2006/relationships/hyperlink" Target="https://www.trade.gov/market-intelligence/omans-renewable-energy-projects" TargetMode="External"/><Relationship Id="rId411" Type="http://schemas.openxmlformats.org/officeDocument/2006/relationships/hyperlink" Target="https://www.eia.gov/state/analysis.php?sid=CA" TargetMode="External"/><Relationship Id="rId432" Type="http://schemas.openxmlformats.org/officeDocument/2006/relationships/hyperlink" Target="https://www.eia.gov/state/analysis.php?sid=NJ" TargetMode="External"/><Relationship Id="rId453" Type="http://schemas.openxmlformats.org/officeDocument/2006/relationships/hyperlink" Target="https://ec.europa.eu/eurostat/statistics-explained/index.php/Renewable_energy_statistics" TargetMode="External"/><Relationship Id="rId106" Type="http://schemas.openxmlformats.org/officeDocument/2006/relationships/hyperlink" Target="https://www.get-invest.eu/fr/cote-divoire/governmental-framework/" TargetMode="External"/><Relationship Id="rId127" Type="http://schemas.openxmlformats.org/officeDocument/2006/relationships/hyperlink" Target="https://ourworldindata.org/grapher/share-electricity-renewables?tab=table&amp;time=2019..latest" TargetMode="External"/><Relationship Id="rId313" Type="http://schemas.openxmlformats.org/officeDocument/2006/relationships/hyperlink" Target="https://ourworldindata.org/grapher/share-electricity-renewables?tab=table&amp;time=latest" TargetMode="External"/><Relationship Id="rId10" Type="http://schemas.openxmlformats.org/officeDocument/2006/relationships/hyperlink" Target="https://www.nrel.gov/docs/fy15osti/64115.pdf" TargetMode="External"/><Relationship Id="rId31" Type="http://schemas.openxmlformats.org/officeDocument/2006/relationships/hyperlink" Target="https://www.energy.vic.gov.au/renewable-energy/victorias-renewable-energy-targets" TargetMode="External"/><Relationship Id="rId52" Type="http://schemas.openxmlformats.org/officeDocument/2006/relationships/hyperlink" Target="https://ourworldindata.org/grapher/share-electricity-renewables?tab=table&amp;time=latest" TargetMode="External"/><Relationship Id="rId73" Type="http://schemas.openxmlformats.org/officeDocument/2006/relationships/hyperlink" Target="https://ourworldindata.org/grapher/share-electricity-renewables?tab=table&amp;time=2019..latest" TargetMode="External"/><Relationship Id="rId94" Type="http://schemas.openxmlformats.org/officeDocument/2006/relationships/hyperlink" Target="https://ourworldindata.org/grapher/share-electricity-renewables?tab=table&amp;time=2019..latest" TargetMode="External"/><Relationship Id="rId148" Type="http://schemas.openxmlformats.org/officeDocument/2006/relationships/hyperlink" Target="https://ourworldindata.org/grapher/share-electricity-renewables?tab=table&amp;time=2019..latest" TargetMode="External"/><Relationship Id="rId169" Type="http://schemas.openxmlformats.org/officeDocument/2006/relationships/hyperlink" Target="https://ourworldindata.org/grapher/share-electricity-renewables?tab=table&amp;time=2019..latest" TargetMode="External"/><Relationship Id="rId334" Type="http://schemas.openxmlformats.org/officeDocument/2006/relationships/hyperlink" Target="https://ourworldindata.org/grapher/share-electricity-renewables?tab=table&amp;time=latest" TargetMode="External"/><Relationship Id="rId355" Type="http://schemas.openxmlformats.org/officeDocument/2006/relationships/hyperlink" Target="https://www4.unfccc.int/sites/ndcstaging/PublishedDocuments/Saint%20Lucia%20First/Saint%20Lucia's%20INDC%2018th%20November%202015.pdf" TargetMode="External"/><Relationship Id="rId376" Type="http://schemas.openxmlformats.org/officeDocument/2006/relationships/hyperlink" Target="https://www4.unfccc.int/sites/ndcstaging/PublishedDocuments/Tonga%20Second/Tonga%20NDC%20Review%20Report.pdf" TargetMode="External"/><Relationship Id="rId397" Type="http://schemas.openxmlformats.org/officeDocument/2006/relationships/hyperlink" Target="https://www.thenationalnews.com/business/energy/uae-expected-to-add-more-than-50-renewables-to-grid-by-2050-1.1082454" TargetMode="External"/><Relationship Id="rId4" Type="http://schemas.openxmlformats.org/officeDocument/2006/relationships/hyperlink" Target="https://ourworldindata.org/grapher/share-electricity-renewables?tab=table&amp;time=2019..latest" TargetMode="External"/><Relationship Id="rId180" Type="http://schemas.openxmlformats.org/officeDocument/2006/relationships/hyperlink" Target="https://www.irena.org/IRENADocuments/Statistical_Profiles/Europe/Hungary_Europe_RE_SP.pdf" TargetMode="External"/><Relationship Id="rId215" Type="http://schemas.openxmlformats.org/officeDocument/2006/relationships/hyperlink" Target="https://ourworldindata.org/grapher/share-electricity-renewables?tab=table&amp;time=2019..latest" TargetMode="External"/><Relationship Id="rId236" Type="http://schemas.openxmlformats.org/officeDocument/2006/relationships/hyperlink" Target="https://ourworldindata.org/grapher/share-electricity-renewables?tab=table&amp;time=2019..latest" TargetMode="External"/><Relationship Id="rId257" Type="http://schemas.openxmlformats.org/officeDocument/2006/relationships/hyperlink" Target="https://www.iea.org/reports/moldova-energy-profile" TargetMode="External"/><Relationship Id="rId278" Type="http://schemas.openxmlformats.org/officeDocument/2006/relationships/hyperlink" Target="https://www.irena.org/IRENADocuments/Statistical_Profiles/Oceania/Niue_Oceania_RE_SP.pdf" TargetMode="External"/><Relationship Id="rId401" Type="http://schemas.openxmlformats.org/officeDocument/2006/relationships/hyperlink" Target="https://www.dewa.gov.ae/en/about-us/media-publications/latest-news/2020/01/renewable-energy-shaping-the-future-of-sustainability" TargetMode="External"/><Relationship Id="rId422" Type="http://schemas.openxmlformats.org/officeDocument/2006/relationships/hyperlink" Target="https://innovation.luskin.ucla.edu/wp-content/uploads/2019/11/100-Clean-Energy-Progress-Report-UCLA-2.pdf" TargetMode="External"/><Relationship Id="rId443" Type="http://schemas.openxmlformats.org/officeDocument/2006/relationships/hyperlink" Target="https://www.transparency-partnership.net/gpd/100-renewable-energy-targets-pacific-islands" TargetMode="External"/><Relationship Id="rId303" Type="http://schemas.openxmlformats.org/officeDocument/2006/relationships/hyperlink" Target="https://www.iea.org/policies/5114-national-renewable-energy-action-plan-nreap-of-poland" TargetMode="External"/><Relationship Id="rId42" Type="http://schemas.openxmlformats.org/officeDocument/2006/relationships/hyperlink" Target="https://en.trend.az/business/energy/3325175.html" TargetMode="External"/><Relationship Id="rId84" Type="http://schemas.openxmlformats.org/officeDocument/2006/relationships/hyperlink" Target="https://www.cer-rec.gc.ca/en/data-analysis/energy-markets/provincial-territorial-energy-profiles/provincial-territorial-energy-profiles-new-brunswick.html" TargetMode="External"/><Relationship Id="rId138" Type="http://schemas.openxmlformats.org/officeDocument/2006/relationships/hyperlink" Target="https://ourworldindata.org/grapher/share-electricity-renewables?tab=table&amp;time=2019..latest" TargetMode="External"/><Relationship Id="rId345" Type="http://schemas.openxmlformats.org/officeDocument/2006/relationships/hyperlink" Target="https://ourworldindata.org/grapher/share-electricity-renewables?tab=table&amp;time=2019..latest" TargetMode="External"/><Relationship Id="rId387" Type="http://schemas.openxmlformats.org/officeDocument/2006/relationships/hyperlink" Target="https://steelguru.com/power/enerjisa-and-enercon-secure-1-000-mw-wind-power-bidding-in-turkey/541515" TargetMode="External"/><Relationship Id="rId191" Type="http://schemas.openxmlformats.org/officeDocument/2006/relationships/hyperlink" Target="https://ourworldindata.org/grapher/share-electricity-renewables?tab=table&amp;time=2019..latest" TargetMode="External"/><Relationship Id="rId205" Type="http://schemas.openxmlformats.org/officeDocument/2006/relationships/hyperlink" Target="https://ourworldindata.org/grapher/share-electricity-renewables?tab=table&amp;time=2019..latest" TargetMode="External"/><Relationship Id="rId247" Type="http://schemas.openxmlformats.org/officeDocument/2006/relationships/hyperlink" Target="https://www.irena.org/IRENADocuments/Statistical_Profiles/Oceania/Marshall%20Islands_Oceania_RE_SP.pdf" TargetMode="External"/><Relationship Id="rId412" Type="http://schemas.openxmlformats.org/officeDocument/2006/relationships/hyperlink" Target="https://ieefa.org/california-tops-2020-goal-of-33-renewable-energy/" TargetMode="External"/><Relationship Id="rId107" Type="http://schemas.openxmlformats.org/officeDocument/2006/relationships/hyperlink" Target="https://www.se4all-africa.org/fileadmin/uploads/se4all/Documents/Country_PANER/CO%CC%82TE_D%E2%80%99IVOIRE_Plan_d_Actions_National_pour_les_Energies_Renouvelables.pdf" TargetMode="External"/><Relationship Id="rId289" Type="http://schemas.openxmlformats.org/officeDocument/2006/relationships/hyperlink" Target="https://ourworldindata.org/grapher/share-electricity-renewables?tab=table&amp;time=2019..latest" TargetMode="External"/><Relationship Id="rId454" Type="http://schemas.openxmlformats.org/officeDocument/2006/relationships/hyperlink" Target="https://ec.europa.eu/eurostat/statistics-explained/index.php/Renewable_energy_statistics" TargetMode="External"/><Relationship Id="rId11" Type="http://schemas.openxmlformats.org/officeDocument/2006/relationships/hyperlink" Target="https://www.nrel.gov/docs/fy15osti/64115.pdf" TargetMode="External"/><Relationship Id="rId53" Type="http://schemas.openxmlformats.org/officeDocument/2006/relationships/hyperlink" Target="https://ourworldindata.org/grapher/share-electricity-renewables?tab=table&amp;time=2019..latest" TargetMode="External"/><Relationship Id="rId149" Type="http://schemas.openxmlformats.org/officeDocument/2006/relationships/hyperlink" Target="https://www.irena.org/IRENADocuments/Statistical_Profiles/Africa/Gabon_Africa_RE_SP.pdf" TargetMode="External"/><Relationship Id="rId314" Type="http://schemas.openxmlformats.org/officeDocument/2006/relationships/hyperlink" Target="https://www.enerdata.net/estore/energy-market/romania.html" TargetMode="External"/><Relationship Id="rId356" Type="http://schemas.openxmlformats.org/officeDocument/2006/relationships/hyperlink" Target="https://www.irena.org/IRENADocuments/Statistical_Profiles/Central%20America%20and%20the%20Caribbean/Saint%20Vincent%20and%20the%20Grenadines_Central%20America%20and%20the%20Caribbean_RE_SP.pdf" TargetMode="External"/><Relationship Id="rId398" Type="http://schemas.openxmlformats.org/officeDocument/2006/relationships/hyperlink" Target="http://country.eiu.com/article.aspx?articleID=1735035157&amp;Country=United%20Arab%20Emirates" TargetMode="External"/><Relationship Id="rId95" Type="http://schemas.openxmlformats.org/officeDocument/2006/relationships/hyperlink" Target="https://ourworldindata.org/grapher/share-electricity-renewables?tab=table&amp;time=latest" TargetMode="External"/><Relationship Id="rId160" Type="http://schemas.openxmlformats.org/officeDocument/2006/relationships/hyperlink" Target="http://www.energycom.gov.gh/files/snep/MAIN%20REPORT%20final%20PD.pdf" TargetMode="External"/><Relationship Id="rId216" Type="http://schemas.openxmlformats.org/officeDocument/2006/relationships/hyperlink" Target="https://ec.europa.eu/eurostat/statistics-explained/index.php?title=File:Share_of_energy_from_renewable_sources_in_gross_electricity_consumption,_2004-2018_(%25).png" TargetMode="External"/><Relationship Id="rId423" Type="http://schemas.openxmlformats.org/officeDocument/2006/relationships/hyperlink" Target="https://www.eia.gov/state/print.php?sid=MD" TargetMode="External"/><Relationship Id="rId258" Type="http://schemas.openxmlformats.org/officeDocument/2006/relationships/hyperlink" Target="https://ourworldindata.org/grapher/share-electricity-renewables?tab=table&amp;time=2019..latest" TargetMode="External"/><Relationship Id="rId22" Type="http://schemas.openxmlformats.org/officeDocument/2006/relationships/hyperlink" Target="https://www.solarquotes.com.au/blog/tasmania-renewable-energy-mb1431/" TargetMode="External"/><Relationship Id="rId64" Type="http://schemas.openxmlformats.org/officeDocument/2006/relationships/hyperlink" Target="https://ourworldindata.org/grapher/share-electricity-renewables?tab=table&amp;time=2019..latest" TargetMode="External"/><Relationship Id="rId118" Type="http://schemas.openxmlformats.org/officeDocument/2006/relationships/hyperlink" Target="https://www.irena.org/IRENADocuments/Statistical_Profiles/Europe/Czechia_Europe_RE_SP.pdf" TargetMode="External"/><Relationship Id="rId325" Type="http://schemas.openxmlformats.org/officeDocument/2006/relationships/hyperlink" Target="https://ourworldindata.org/grapher/share-electricity-renewables?tab=table&amp;time=2019..latest" TargetMode="External"/><Relationship Id="rId367" Type="http://schemas.openxmlformats.org/officeDocument/2006/relationships/hyperlink" Target="https://ourworldindata.org/grapher/share-electricity-renewables?tab=table&amp;time=2019..latest" TargetMode="External"/><Relationship Id="rId171" Type="http://schemas.openxmlformats.org/officeDocument/2006/relationships/hyperlink" Target="https://ourworldindata.org/grapher/share-electricity-renewables?tab=table&amp;time=2019..latest" TargetMode="External"/><Relationship Id="rId227" Type="http://schemas.openxmlformats.org/officeDocument/2006/relationships/hyperlink" Target="https://ourworldindata.org/grapher/share-electricity-renewables?tab=table&amp;time=2019..latest" TargetMode="External"/><Relationship Id="rId269" Type="http://schemas.openxmlformats.org/officeDocument/2006/relationships/hyperlink" Target="https://www.irena.org/IRENADocuments/Statistical_Profiles/Africa/Namibia_Africa_RE_SP.pdf" TargetMode="External"/><Relationship Id="rId434" Type="http://schemas.openxmlformats.org/officeDocument/2006/relationships/hyperlink" Target="https://www.gtlaw.com/en/insights/2019/9/an-uncertain-path-to-a-cleaner-future-zero-carbon-electricity-legislation-in-new-york-and-california" TargetMode="External"/><Relationship Id="rId33" Type="http://schemas.openxmlformats.org/officeDocument/2006/relationships/hyperlink" Target="https://reneweconomy.com.au/western-australia-has-waited-far-too-long-for-renewable-energy-85793/" TargetMode="External"/><Relationship Id="rId129" Type="http://schemas.openxmlformats.org/officeDocument/2006/relationships/hyperlink" Target="https://ourworldindata.org/grapher/share-electricity-renewables?tab=table&amp;time=2019..latest" TargetMode="External"/><Relationship Id="rId280" Type="http://schemas.openxmlformats.org/officeDocument/2006/relationships/hyperlink" Target="https://ourworldindata.org/grapher/share-electricity-renewables?tab=table&amp;time=2019..latest" TargetMode="External"/><Relationship Id="rId336" Type="http://schemas.openxmlformats.org/officeDocument/2006/relationships/hyperlink" Target="https://ourworldindata.org/grapher/share-electricity-renewables?tab=table&amp;time=2019..latest" TargetMode="External"/><Relationship Id="rId75" Type="http://schemas.openxmlformats.org/officeDocument/2006/relationships/hyperlink" Target="https://www.irena.org/IRENADocuments/Statistical_Profiles/Africa/Burundi_Africa_RE_SP.pdf" TargetMode="External"/><Relationship Id="rId140" Type="http://schemas.openxmlformats.org/officeDocument/2006/relationships/hyperlink" Target="https://ourworldindata.org/grapher/share-electricity-renewables?tab=table&amp;time=2019..latest" TargetMode="External"/><Relationship Id="rId182" Type="http://schemas.openxmlformats.org/officeDocument/2006/relationships/hyperlink" Target="https://ec.europa.eu/eurostat/statistics-explained/index.php/Renewable_energy_statistics" TargetMode="External"/><Relationship Id="rId378" Type="http://schemas.openxmlformats.org/officeDocument/2006/relationships/hyperlink" Target="https://ourworldindata.org/grapher/share-electricity-renewables?tab=table&amp;time=2019..latest" TargetMode="External"/><Relationship Id="rId403" Type="http://schemas.openxmlformats.org/officeDocument/2006/relationships/hyperlink" Target="https://www.irena.org/IRENADocuments/Statistical_Profiles/Europe/United%20Kingdom_Europe_RE_SP.pdf" TargetMode="External"/><Relationship Id="rId6" Type="http://schemas.openxmlformats.org/officeDocument/2006/relationships/hyperlink" Target="https://www.irena.org/IRENADocuments/Statistical_Profiles/Africa/Algeria_Africa_RE_SP.pdf" TargetMode="External"/><Relationship Id="rId238" Type="http://schemas.openxmlformats.org/officeDocument/2006/relationships/hyperlink" Target="https://ourworldindata.org/grapher/share-electricity-renewables?tab=table&amp;time=2019..latest" TargetMode="External"/><Relationship Id="rId445" Type="http://schemas.openxmlformats.org/officeDocument/2006/relationships/hyperlink" Target="https://www.nortonrosefulbright.com/en-za/knowledge/publications/71562ac3/renewable-energy-snapshot-vietnam" TargetMode="External"/><Relationship Id="rId291" Type="http://schemas.openxmlformats.org/officeDocument/2006/relationships/hyperlink" Target="https://www.irena.org/IRENADocuments/Statistical_Profiles/Oceania/Palau_Oceania_RE_SP.pdf" TargetMode="External"/><Relationship Id="rId305" Type="http://schemas.openxmlformats.org/officeDocument/2006/relationships/hyperlink" Target="https://ec.europa.eu/eurostat/statistics-explained/index.php/Renewable_energy_statistics" TargetMode="External"/><Relationship Id="rId347" Type="http://schemas.openxmlformats.org/officeDocument/2006/relationships/hyperlink" Target="https://www.eurosolar.de/en/index.php/sections-eurosolar/spain?start=5" TargetMode="External"/><Relationship Id="rId44" Type="http://schemas.openxmlformats.org/officeDocument/2006/relationships/hyperlink" Target="http://www.revellegroup.com/wp-content/uploads/2017/06/RE24_EnergyIslands.pdf" TargetMode="External"/><Relationship Id="rId86" Type="http://schemas.openxmlformats.org/officeDocument/2006/relationships/hyperlink" Target="https://www.cer-rec.gc.ca/en/data-analysis/energy-markets/provincial-territorial-energy-profiles/provincial-territorial-energy-profiles-nova-scotia.html" TargetMode="External"/><Relationship Id="rId151" Type="http://schemas.openxmlformats.org/officeDocument/2006/relationships/hyperlink" Target="https://www.irena.org/-/media/Files/IRENA/Agency/Publication/2018/Nov/IRENA_Planning_West_Africa_2018.pdf" TargetMode="External"/><Relationship Id="rId389" Type="http://schemas.openxmlformats.org/officeDocument/2006/relationships/hyperlink" Target="https://www.irena.org/IRENADocuments/Statistical_Profiles/Oceania/Tuvalu_Oceania_RE_SP.pdf" TargetMode="External"/><Relationship Id="rId193" Type="http://schemas.openxmlformats.org/officeDocument/2006/relationships/hyperlink" Target="https://ec.europa.eu/eurostat/statistics-explained/index.php/Renewable_energy_statistics" TargetMode="External"/><Relationship Id="rId207" Type="http://schemas.openxmlformats.org/officeDocument/2006/relationships/hyperlink" Target="https://www.irena.org/-/media/Files/IRENA/Agency/Publication/2021/Feb/IRENA_RRA_Jordan_2021.pdf" TargetMode="External"/><Relationship Id="rId249" Type="http://schemas.openxmlformats.org/officeDocument/2006/relationships/hyperlink" Target="https://ourworldindata.org/grapher/share-electricity-renewables?tab=table&amp;time=2019..latest" TargetMode="External"/><Relationship Id="rId414" Type="http://schemas.openxmlformats.org/officeDocument/2006/relationships/hyperlink" Target="https://www.eia.gov/state/print.php?sid=CO" TargetMode="External"/><Relationship Id="rId456" Type="http://schemas.openxmlformats.org/officeDocument/2006/relationships/hyperlink" Target="https://ec.europa.eu/eurostat/statistics-explained/index.php/Renewable_energy_statistics" TargetMode="External"/><Relationship Id="rId13" Type="http://schemas.openxmlformats.org/officeDocument/2006/relationships/hyperlink" Target="https://ourworldindata.org/grapher/share-electricity-renewables?tab=table&amp;time=2019..latest" TargetMode="External"/><Relationship Id="rId109" Type="http://schemas.openxmlformats.org/officeDocument/2006/relationships/hyperlink" Target="https://www.irena.org/IRENADocuments/Statistical_Profiles/Europe/Croatia_Europe_RE_SP.pdf" TargetMode="External"/><Relationship Id="rId260" Type="http://schemas.openxmlformats.org/officeDocument/2006/relationships/hyperlink" Target="https://ourworldindata.org/grapher/share-electricity-renewables?tab=table&amp;time=2019..latest" TargetMode="External"/><Relationship Id="rId316" Type="http://schemas.openxmlformats.org/officeDocument/2006/relationships/hyperlink" Target="https://ourworldindata.org/grapher/share-electricity-renewables?tab=table&amp;time=2019..latest" TargetMode="External"/><Relationship Id="rId55" Type="http://schemas.openxmlformats.org/officeDocument/2006/relationships/hyperlink" Target="https://ec.europa.eu/eurostat/statistics-explained/images/c/cc/Table_2-Share_of_electricity_from_renewable_sources_in_gross_electricity_consumption_2004-2018.png" TargetMode="External"/><Relationship Id="rId97" Type="http://schemas.openxmlformats.org/officeDocument/2006/relationships/hyperlink" Target="https://ourworldindata.org/grapher/share-electricity-renewables?tab=table&amp;time=2019..latest" TargetMode="External"/><Relationship Id="rId120" Type="http://schemas.openxmlformats.org/officeDocument/2006/relationships/hyperlink" Target="https://ourworldindata.org/grapher/share-electricity-renewables?tab=table&amp;time=2019..latest" TargetMode="External"/><Relationship Id="rId358" Type="http://schemas.openxmlformats.org/officeDocument/2006/relationships/hyperlink" Target="https://ourworldindata.org/grapher/share-electricity-renewables?tab=table&amp;time=2019..latest" TargetMode="External"/><Relationship Id="rId162" Type="http://schemas.openxmlformats.org/officeDocument/2006/relationships/hyperlink" Target="https://www.irena.org/IRENADocuments/Statistical_Profiles/Europe/Greece_Europe_RE_SP.pdf" TargetMode="External"/><Relationship Id="rId218" Type="http://schemas.openxmlformats.org/officeDocument/2006/relationships/hyperlink" Target="https://ourworldindata.org/grapher/share-electricity-renewables?tab=table&amp;time=2019..latest" TargetMode="External"/><Relationship Id="rId425" Type="http://schemas.openxmlformats.org/officeDocument/2006/relationships/hyperlink" Target="https://www.greentechmedia.com/articles/read/maryland-law-will-raise-renewables-target-to-50" TargetMode="External"/><Relationship Id="rId271" Type="http://schemas.openxmlformats.org/officeDocument/2006/relationships/hyperlink" Target="https://ourworldindata.org/grapher/share-electricity-renewables?tab=table&amp;time=2019..latest" TargetMode="External"/><Relationship Id="rId24" Type="http://schemas.openxmlformats.org/officeDocument/2006/relationships/hyperlink" Target="https://www.actsmart.act.gov.au/what-is-the-government-doing/energy/renewal-energy-targets" TargetMode="External"/><Relationship Id="rId66" Type="http://schemas.openxmlformats.org/officeDocument/2006/relationships/hyperlink" Target="https://ourworldindata.org/grapher/share-electricity-renewables?tab=table&amp;time=2019..latest" TargetMode="External"/><Relationship Id="rId131" Type="http://schemas.openxmlformats.org/officeDocument/2006/relationships/hyperlink" Target="https://www.irena.org/IRENADocuments/Statistical_Profiles/Africa/Eritrea_Africa_RE_SP.pdf" TargetMode="External"/><Relationship Id="rId327" Type="http://schemas.openxmlformats.org/officeDocument/2006/relationships/hyperlink" Target="https://ec.europa.eu/eurostat/statistics-explained/index.php?title=File:Share_of_energy_from_renewable_sources_in_gross_electricity_consumption,_2004-2018_(%25).png" TargetMode="External"/><Relationship Id="rId369" Type="http://schemas.openxmlformats.org/officeDocument/2006/relationships/hyperlink" Target="https://www.irena.org/IRENADocuments/Statistical_Profiles/Africa/United%20Republic%20of%20Tanzania_Africa_RE_SP.pdf" TargetMode="External"/><Relationship Id="rId173" Type="http://schemas.openxmlformats.org/officeDocument/2006/relationships/hyperlink" Target="https://ourworldindata.org/grapher/share-electricity-renewables?tab=table&amp;time=2019..latest" TargetMode="External"/><Relationship Id="rId229" Type="http://schemas.openxmlformats.org/officeDocument/2006/relationships/hyperlink" Target="https://ourworldindata.org/grapher/share-electricity-renewables?tab=table&amp;time=2019..latest" TargetMode="External"/><Relationship Id="rId380" Type="http://schemas.openxmlformats.org/officeDocument/2006/relationships/hyperlink" Target="https://www.irena.org/-/media/Images/IRENA/Agency/Data-Statistics/Caribbean-Renewable-Energy-Statistics-Training/Country-Presentations/Trinidad-and-Tobago.pdf?la=en&amp;hash=423FB360F4FDBE394EC5855B3629FBDD015F9443" TargetMode="External"/><Relationship Id="rId436" Type="http://schemas.openxmlformats.org/officeDocument/2006/relationships/hyperlink" Target="https://www.eia.gov/state/analysis.php?sid=WA" TargetMode="External"/><Relationship Id="rId240" Type="http://schemas.openxmlformats.org/officeDocument/2006/relationships/hyperlink" Target="https://energsustainsoc.biomedcentral.com/articles/10.1186/s13705-020-00269-y" TargetMode="External"/><Relationship Id="rId35" Type="http://schemas.openxmlformats.org/officeDocument/2006/relationships/hyperlink" Target="https://assets.cleanenergycouncil.org.au/documents/resources/reports/clean-energy-australia/clean-energy-australia-report-2020.pdf" TargetMode="External"/><Relationship Id="rId77" Type="http://schemas.openxmlformats.org/officeDocument/2006/relationships/hyperlink" Target="https://ourworldindata.org/grapher/share-electricity-renewables?tab=table&amp;time=2019..latest" TargetMode="External"/><Relationship Id="rId100" Type="http://schemas.openxmlformats.org/officeDocument/2006/relationships/hyperlink" Target="https://www.irena.org/IRENADocuments/Statistical_Profiles/Africa/Comoros_Africa_RE_SP.pdf" TargetMode="External"/><Relationship Id="rId282" Type="http://schemas.openxmlformats.org/officeDocument/2006/relationships/hyperlink" Target="https://ourworldindata.org/grapher/share-electricity-renewables?tab=table&amp;time=2019..latest" TargetMode="External"/><Relationship Id="rId338" Type="http://schemas.openxmlformats.org/officeDocument/2006/relationships/hyperlink" Target="https://ourworldindata.org/grapher/share-electricity-renewables?tab=table&amp;time=2019..latest" TargetMode="External"/><Relationship Id="rId8" Type="http://schemas.openxmlformats.org/officeDocument/2006/relationships/hyperlink" Target="https://cms.law/en/media/international/files/publications/guides/cms-renewable-energy-guide-2019" TargetMode="External"/><Relationship Id="rId142" Type="http://schemas.openxmlformats.org/officeDocument/2006/relationships/hyperlink" Target="https://www.irena.org/IRENADocuments/Statistical_Profiles/Oceania/Fiji_Oceania_RE_SP.pdf" TargetMode="External"/><Relationship Id="rId184" Type="http://schemas.openxmlformats.org/officeDocument/2006/relationships/hyperlink" Target="https://ourworldindata.org/grapher/share-electricity-renewables?tab=table&amp;time=2019..latest" TargetMode="External"/><Relationship Id="rId391" Type="http://schemas.openxmlformats.org/officeDocument/2006/relationships/hyperlink" Target="https://ourworldindata.org/grapher/share-electricity-renewables?tab=table&amp;time=2019..latest" TargetMode="External"/><Relationship Id="rId405" Type="http://schemas.openxmlformats.org/officeDocument/2006/relationships/hyperlink" Target="https://www.gov.scot/binaries/content/documents/govscot/publications/statistics/2018/10/quarterly-energy-statistics-bulletins/documents/energy-statistics-summary-march-2020/energy-statistics-summary-march-2020/govscot%3Adocument/Scotland%2BEnergy%2BStats%2BQ4%2B2019.pdf" TargetMode="External"/><Relationship Id="rId447" Type="http://schemas.openxmlformats.org/officeDocument/2006/relationships/hyperlink" Target="https://www.irena.org/IRENADocuments/Statistical_Profiles/Middle%20East/Yemen_Middle%20East_RE_SP.pdf" TargetMode="External"/><Relationship Id="rId251" Type="http://schemas.openxmlformats.org/officeDocument/2006/relationships/hyperlink" Target="https://ourworldindata.org/grapher/share-electricity-renewables?tab=table&amp;time=2019..latest" TargetMode="External"/><Relationship Id="rId46" Type="http://schemas.openxmlformats.org/officeDocument/2006/relationships/hyperlink" Target="https://ourworldindata.org/grapher/share-electricity-renewables?tab=table&amp;time=latest" TargetMode="External"/><Relationship Id="rId293" Type="http://schemas.openxmlformats.org/officeDocument/2006/relationships/hyperlink" Target="https://www.energy.gov/sites/prod/files/2020/09/f79/ETI-Energy-Snapshot-Palau_FY20.pdf" TargetMode="External"/><Relationship Id="rId307" Type="http://schemas.openxmlformats.org/officeDocument/2006/relationships/hyperlink" Target="https://rea.apambiente.pt/content/renewable-energy?language=en" TargetMode="External"/><Relationship Id="rId349" Type="http://schemas.openxmlformats.org/officeDocument/2006/relationships/hyperlink" Target="https://ec.europa.eu/eurostat/statistics-explained/index.php/Renewable_energy_statistics" TargetMode="External"/><Relationship Id="rId88" Type="http://schemas.openxmlformats.org/officeDocument/2006/relationships/hyperlink" Target="https://yukonenergy.ca/energy-in-yukon/electricity-101/quick-facts" TargetMode="External"/><Relationship Id="rId111" Type="http://schemas.openxmlformats.org/officeDocument/2006/relationships/hyperlink" Target="https://ourworldindata.org/grapher/share-electricity-renewables?tab=table&amp;time=2019..latest" TargetMode="External"/><Relationship Id="rId153" Type="http://schemas.openxmlformats.org/officeDocument/2006/relationships/hyperlink" Target="https://ourworldindata.org/grapher/share-electricity-renewables?tab=table&amp;time=2019..latest" TargetMode="External"/><Relationship Id="rId195" Type="http://schemas.openxmlformats.org/officeDocument/2006/relationships/hyperlink" Target="https://www.irena.org/IRENADocuments/Statistical_Profiles/Middle%20East/Israel_Middle%20East_RE_SP.pdf" TargetMode="External"/><Relationship Id="rId209" Type="http://schemas.openxmlformats.org/officeDocument/2006/relationships/hyperlink" Target="https://www.mondaq.com/renewables/885178/renewable-energy-in-kazakhstan-what-to-expect" TargetMode="External"/><Relationship Id="rId360" Type="http://schemas.openxmlformats.org/officeDocument/2006/relationships/hyperlink" Target="https://ourworldindata.org/grapher/share-electricity-renewables?tab=table&amp;time=2019..latest" TargetMode="External"/><Relationship Id="rId416" Type="http://schemas.openxmlformats.org/officeDocument/2006/relationships/hyperlink" Target="https://www.eia.gov/state/analysis.php?sid=CT" TargetMode="External"/><Relationship Id="rId220" Type="http://schemas.openxmlformats.org/officeDocument/2006/relationships/hyperlink" Target="https://ec.europa.eu/energy/sites/default/files/documents/lv_final_necp_main_en.pdf" TargetMode="External"/><Relationship Id="rId458" Type="http://schemas.openxmlformats.org/officeDocument/2006/relationships/hyperlink" Target="https://ec.europa.eu/eurostat/statistics-explained/index.php/Renewable_energy_statistics" TargetMode="External"/><Relationship Id="rId15" Type="http://schemas.openxmlformats.org/officeDocument/2006/relationships/hyperlink" Target="https://armenianweekly.com/2020/01/03/energy-in-armenia/" TargetMode="External"/><Relationship Id="rId57" Type="http://schemas.openxmlformats.org/officeDocument/2006/relationships/hyperlink" Target="https://www.energy.gov/sites/prod/files/2020/09/f79/ETI-Energy-Snapshot-Belize_FY20.pdf" TargetMode="External"/><Relationship Id="rId262" Type="http://schemas.openxmlformats.org/officeDocument/2006/relationships/hyperlink" Target="https://ec.europa.eu/eurostat/statistics-explained/index.php/Renewable_energy_statistics" TargetMode="External"/><Relationship Id="rId318" Type="http://schemas.openxmlformats.org/officeDocument/2006/relationships/hyperlink" Target="https://ourworldindata.org/grapher/share-electricity-renewables?tab=table&amp;time=2019..latest" TargetMode="External"/><Relationship Id="rId99" Type="http://schemas.openxmlformats.org/officeDocument/2006/relationships/hyperlink" Target="https://www.irena.org/IRENADocuments/Statistical_Profiles/South%20America/Colombia_South%20America_RE_SP.pdf" TargetMode="External"/><Relationship Id="rId122" Type="http://schemas.openxmlformats.org/officeDocument/2006/relationships/hyperlink" Target="https://www.climateaction.org/news/denmark_targets_100_renewable_electricity_by_2050" TargetMode="External"/><Relationship Id="rId164" Type="http://schemas.openxmlformats.org/officeDocument/2006/relationships/hyperlink" Target="https://ec.europa.eu/eurostat/statistics-explained/index.php/Renewable_energy_statistics" TargetMode="External"/><Relationship Id="rId371" Type="http://schemas.openxmlformats.org/officeDocument/2006/relationships/hyperlink" Target="https://www.irena.org/IRENADocuments/Statistical_Profiles/Asia/Timor-Leste_Asia_RE_SP.pdf" TargetMode="External"/><Relationship Id="rId427" Type="http://schemas.openxmlformats.org/officeDocument/2006/relationships/hyperlink" Target="https://pv-magazine-usa.com/2018/08/01/massachusetts-passes-energy-bill-without-net-metering-cap-increase/" TargetMode="External"/><Relationship Id="rId26" Type="http://schemas.openxmlformats.org/officeDocument/2006/relationships/hyperlink" Target="https://www.ecnt.org.au/repowernt_ret" TargetMode="External"/><Relationship Id="rId231" Type="http://schemas.openxmlformats.org/officeDocument/2006/relationships/hyperlink" Target="https://www.connaissancedesenergies.org/sites/default/files/pdf-actualites/Luxembourg_2020_Energy_Policy_Review.pdf" TargetMode="External"/><Relationship Id="rId273" Type="http://schemas.openxmlformats.org/officeDocument/2006/relationships/hyperlink" Target="https://ec.europa.eu/eurostat/statistics-explained/index.php/Renewable_energy_statistics" TargetMode="External"/><Relationship Id="rId329" Type="http://schemas.openxmlformats.org/officeDocument/2006/relationships/hyperlink" Target="https://www.irena.org/IRENADocuments/Statistical_Profiles/Africa/Seychelles_Africa_RE_SP.pdf" TargetMode="External"/><Relationship Id="rId68" Type="http://schemas.openxmlformats.org/officeDocument/2006/relationships/hyperlink" Target="https://www.eurosolar.de/en/index.php/sections-eurosolar/bulgaria" TargetMode="External"/><Relationship Id="rId133" Type="http://schemas.openxmlformats.org/officeDocument/2006/relationships/hyperlink" Target="https://www.iea.org/policies/6545-estonia-amendments-to-the-electricity-market-act-establishing-reverse-auctions-and-sliding-premium" TargetMode="External"/><Relationship Id="rId175" Type="http://schemas.openxmlformats.org/officeDocument/2006/relationships/hyperlink" Target="https://ourworldindata.org/grapher/share-electricity-renewables?tab=table&amp;time=2019..latest" TargetMode="External"/><Relationship Id="rId340" Type="http://schemas.openxmlformats.org/officeDocument/2006/relationships/hyperlink" Target="https://www.transparency-partnership.net/gpd/100-renewable-energy-targets-pacific-islands" TargetMode="External"/><Relationship Id="rId200" Type="http://schemas.openxmlformats.org/officeDocument/2006/relationships/hyperlink" Target="https://ec.europa.eu/eurostat/statistics-explained/index.php?title=File:Share_of_energy_from_renewable_sources_in_gross_electricity_consumption,_2004-2018_(%25).png" TargetMode="External"/><Relationship Id="rId382" Type="http://schemas.openxmlformats.org/officeDocument/2006/relationships/hyperlink" Target="https://www.irena.org/IRENADocuments/Statistical_Profiles/Africa/Tunisia_Africa_RE_SP.pdf" TargetMode="External"/><Relationship Id="rId438" Type="http://schemas.openxmlformats.org/officeDocument/2006/relationships/hyperlink" Target="https://lims.dccouncil.us/Legislation/B22-0904?FromSearchResults=true" TargetMode="External"/><Relationship Id="rId242" Type="http://schemas.openxmlformats.org/officeDocument/2006/relationships/hyperlink" Target="https://ourworldindata.org/grapher/share-electricity-renewables?tab=table&amp;time=2019..latest" TargetMode="External"/><Relationship Id="rId284" Type="http://schemas.openxmlformats.org/officeDocument/2006/relationships/hyperlink" Target="https://ourworldindata.org/grapher/share-electricity-renewables?tab=table&amp;time=2019..latest" TargetMode="External"/><Relationship Id="rId37" Type="http://schemas.openxmlformats.org/officeDocument/2006/relationships/hyperlink" Target="https://www.eurosolar.de/en/index.php/sections-eurosolar/austria-eurosolar-sections/780-national-energy-action-plan-of-austria" TargetMode="External"/><Relationship Id="rId79" Type="http://schemas.openxmlformats.org/officeDocument/2006/relationships/hyperlink" Target="https://ourworldindata.org/grapher/share-electricity-renewables?tab=table&amp;time=2019..latest" TargetMode="External"/><Relationship Id="rId102" Type="http://schemas.openxmlformats.org/officeDocument/2006/relationships/hyperlink" Target="https://ourworldindata.org/grapher/share-electricity-renewables?tab=table&amp;time=2019..latest" TargetMode="External"/><Relationship Id="rId144" Type="http://schemas.openxmlformats.org/officeDocument/2006/relationships/hyperlink" Target="https://www.ieabioenergy.com/wp-content/uploads/2018/10/CountryReport2018_Finland_final.pdf" TargetMode="External"/><Relationship Id="rId90" Type="http://schemas.openxmlformats.org/officeDocument/2006/relationships/hyperlink" Target="https://ourworldindata.org/grapher/share-electricity-renewables?tab=table&amp;time=2019..latest" TargetMode="External"/><Relationship Id="rId186" Type="http://schemas.openxmlformats.org/officeDocument/2006/relationships/hyperlink" Target="https://ec.europa.eu/eurostat/statistics-explained/index.php?title=File:Share_of_energy_from_renewable_sources_in_gross_electricity_consumption,_2004-2018_(%25).png" TargetMode="External"/><Relationship Id="rId351" Type="http://schemas.openxmlformats.org/officeDocument/2006/relationships/hyperlink" Target="https://ourworldindata.org/grapher/share-electricity-renewables?tab=table&amp;time=2019..latest" TargetMode="External"/><Relationship Id="rId393" Type="http://schemas.openxmlformats.org/officeDocument/2006/relationships/hyperlink" Target="https://ourworldindata.org/grapher/share-electricity-renewables?tab=table&amp;time=2019..latest" TargetMode="External"/><Relationship Id="rId407" Type="http://schemas.openxmlformats.org/officeDocument/2006/relationships/hyperlink" Target="https://assets.publishing.service.gov.uk/government/uploads/system/uploads/attachment_data/file/48128/2167-uk-renewable-energy-roadmap.pdf" TargetMode="External"/><Relationship Id="rId449" Type="http://schemas.openxmlformats.org/officeDocument/2006/relationships/hyperlink" Target="https://ourworldindata.org/grapher/share-electricity-renewables?tab=table&amp;time=2019..latest" TargetMode="External"/><Relationship Id="rId211" Type="http://schemas.openxmlformats.org/officeDocument/2006/relationships/hyperlink" Target="https://ourworldindata.org/grapher/share-electricity-renewables?tab=table&amp;time=2019..latest" TargetMode="External"/><Relationship Id="rId253" Type="http://schemas.openxmlformats.org/officeDocument/2006/relationships/hyperlink" Target="https://www.irena.org/IRENADocuments/Statistical_Profiles/North%20America/Mexico_North%20America_RE_SP.pdf" TargetMode="External"/><Relationship Id="rId295" Type="http://schemas.openxmlformats.org/officeDocument/2006/relationships/hyperlink" Target="https://www.irena.org/IRENADocuments/Statistical_Profiles/Middle%20East/State%20of%20Palestine_Middle%20East_RE_SP.pdf" TargetMode="External"/><Relationship Id="rId309" Type="http://schemas.openxmlformats.org/officeDocument/2006/relationships/hyperlink" Target="https://dre.pt/application/conteudo/137618093" TargetMode="External"/><Relationship Id="rId460" Type="http://schemas.openxmlformats.org/officeDocument/2006/relationships/printerSettings" Target="../printerSettings/printerSettings5.bin"/><Relationship Id="rId48" Type="http://schemas.openxmlformats.org/officeDocument/2006/relationships/hyperlink" Target="https://ourworldindata.org/grapher/share-electricity-renewables?tab=table&amp;time=latest" TargetMode="External"/><Relationship Id="rId113" Type="http://schemas.openxmlformats.org/officeDocument/2006/relationships/hyperlink" Target="https://ourworldindata.org/grapher/share-electricity-renewables?tab=table&amp;time=2019..latest" TargetMode="External"/><Relationship Id="rId320" Type="http://schemas.openxmlformats.org/officeDocument/2006/relationships/hyperlink" Target="https://ourworldindata.org/grapher/share-electricity-renewables?tab=table&amp;time=2019..latest" TargetMode="External"/><Relationship Id="rId155" Type="http://schemas.openxmlformats.org/officeDocument/2006/relationships/hyperlink" Target="https://www.bundesfinanzministerium.de/Content/EN/Standardartikel/Topics/Priority-Issues/Climate-Action/2019-09-19-climate-action-programme-2030.html" TargetMode="External"/><Relationship Id="rId197" Type="http://schemas.openxmlformats.org/officeDocument/2006/relationships/hyperlink" Target="https://ourworldindata.org/grapher/share-electricity-renewables?tab=table&amp;time=2019..latest" TargetMode="External"/><Relationship Id="rId362" Type="http://schemas.openxmlformats.org/officeDocument/2006/relationships/hyperlink" Target="https://ourworldindata.org/grapher/share-electricity-renewables?tab=table&amp;time=2019..latest" TargetMode="External"/><Relationship Id="rId418" Type="http://schemas.openxmlformats.org/officeDocument/2006/relationships/hyperlink" Target="https://renewablesnow.com/news/overview-updated-rpss-will-lead-to-more-renewable-electricity-generation-in-us-644552/" TargetMode="External"/><Relationship Id="rId222" Type="http://schemas.openxmlformats.org/officeDocument/2006/relationships/hyperlink" Target="https://ourworldindata.org/grapher/share-electricity-renewables?tab=table&amp;time=2019..latest" TargetMode="External"/><Relationship Id="rId264" Type="http://schemas.openxmlformats.org/officeDocument/2006/relationships/hyperlink" Target="https://www.zawya.com/mena/en/projects/story/PROJECTS_Morocco_aims_for_100_renewable_energy_sufficiency-ZAWYA20210121074012/" TargetMode="External"/><Relationship Id="rId17" Type="http://schemas.openxmlformats.org/officeDocument/2006/relationships/hyperlink" Target="https://ourworldindata.org/grapher/share-electricity-renewables?tab=table&amp;time=2019..latest" TargetMode="External"/><Relationship Id="rId59" Type="http://schemas.openxmlformats.org/officeDocument/2006/relationships/hyperlink" Target="https://ourworldindata.org/grapher/share-electricity-renewables?tab=table&amp;time=2019..latest" TargetMode="External"/><Relationship Id="rId124" Type="http://schemas.openxmlformats.org/officeDocument/2006/relationships/hyperlink" Target="https://ec.europa.eu/eurostat/statistics-explained/index.php?title=File:Share_of_energy_from_renewable_sources_in_gross_electricity_consumption,_2004-2018_(%25).png" TargetMode="External"/><Relationship Id="rId70" Type="http://schemas.openxmlformats.org/officeDocument/2006/relationships/hyperlink" Target="https://ourworldindata.org/grapher/share-electricity-renewables?tab=table&amp;time=2019..latest" TargetMode="External"/><Relationship Id="rId166" Type="http://schemas.openxmlformats.org/officeDocument/2006/relationships/hyperlink" Target="https://www.giz.de/en/worldwide/37595.html" TargetMode="External"/><Relationship Id="rId331" Type="http://schemas.openxmlformats.org/officeDocument/2006/relationships/hyperlink" Target="https://ourworldindata.org/grapher/share-electricity-renewables?tab=table&amp;time=2019..latest" TargetMode="External"/><Relationship Id="rId373" Type="http://schemas.openxmlformats.org/officeDocument/2006/relationships/hyperlink" Target="https://ourworldindata.org/grapher/share-electricity-renewables?tab=table&amp;time=2019..latest" TargetMode="External"/><Relationship Id="rId429" Type="http://schemas.openxmlformats.org/officeDocument/2006/relationships/hyperlink" Target="https://www.ncsl.org/research/energy/renewable-portfolio-standards.aspx" TargetMode="External"/><Relationship Id="rId1" Type="http://schemas.openxmlformats.org/officeDocument/2006/relationships/hyperlink" Target="https://ec.europa.eu/eurostat/statistics-explained/index.php?title=File:Share_of_energy_from_renewable_sources_in_gross_electricity_consumption,_2004-2018_(%25).png" TargetMode="External"/><Relationship Id="rId233" Type="http://schemas.openxmlformats.org/officeDocument/2006/relationships/hyperlink" Target="https://www.enerdata.net/estore/energy-market/macedonia/" TargetMode="External"/><Relationship Id="rId440" Type="http://schemas.openxmlformats.org/officeDocument/2006/relationships/hyperlink" Target="https://ourworldindata.org/grapher/share-electricity-renewables?tab=table&amp;time=2019..latest" TargetMode="External"/><Relationship Id="rId28" Type="http://schemas.openxmlformats.org/officeDocument/2006/relationships/hyperlink" Target="https://www.tiq.qld.gov.au/download/business-interest/invest/19007-MRE-TIQ-Renewables-brochure_v5.pdf" TargetMode="External"/><Relationship Id="rId275" Type="http://schemas.openxmlformats.org/officeDocument/2006/relationships/hyperlink" Target="https://www.irena.org/IRENADocuments/Statistical_Profiles/Oceania/Cook%20Islands_Oceania_RE_SP.pdf" TargetMode="External"/><Relationship Id="rId300" Type="http://schemas.openxmlformats.org/officeDocument/2006/relationships/hyperlink" Target="https://ourworldindata.org/grapher/share-electricity-renewables?tab=table&amp;time=2019..latest" TargetMode="External"/><Relationship Id="rId81" Type="http://schemas.openxmlformats.org/officeDocument/2006/relationships/hyperlink" Target="https://www.mccarthy.ca/en/insights/blogs/canadian-energy-perspectives/canadian-power-key-developments-2019-trends-watch-2020-alberta-overview" TargetMode="External"/><Relationship Id="rId135" Type="http://schemas.openxmlformats.org/officeDocument/2006/relationships/hyperlink" Target="https://ec.europa.eu/eurostat/statistics-explained/index.php/Renewable_energy_statistics" TargetMode="External"/><Relationship Id="rId177" Type="http://schemas.openxmlformats.org/officeDocument/2006/relationships/hyperlink" Target="https://ourworldindata.org/grapher/share-electricity-renewables?tab=table&amp;time=2019..latest" TargetMode="External"/><Relationship Id="rId342" Type="http://schemas.openxmlformats.org/officeDocument/2006/relationships/hyperlink" Target="https://ourworldindata.org/grapher/share-electricity-renewables?tab=table&amp;time=2019..latest" TargetMode="External"/><Relationship Id="rId384" Type="http://schemas.openxmlformats.org/officeDocument/2006/relationships/hyperlink" Target="https://ourworldindata.org/grapher/share-electricity-renewables?tab=table&amp;time=2019..latest" TargetMode="External"/><Relationship Id="rId202" Type="http://schemas.openxmlformats.org/officeDocument/2006/relationships/hyperlink" Target="https://jis.gov.jm/jamaica-to-increase-renewables-target-to-50-pm-holness/" TargetMode="External"/><Relationship Id="rId244" Type="http://schemas.openxmlformats.org/officeDocument/2006/relationships/hyperlink" Target="https://ourworldindata.org/grapher/share-electricity-renewables?tab=table&amp;time=2019..latest" TargetMode="External"/><Relationship Id="rId39" Type="http://schemas.openxmlformats.org/officeDocument/2006/relationships/hyperlink" Target="https://ec.europa.eu/energy/sites/ener/files/documents/at_final_necp_main_en.pdf" TargetMode="External"/><Relationship Id="rId286" Type="http://schemas.openxmlformats.org/officeDocument/2006/relationships/hyperlink" Target="https://ec.europa.eu/eurostat/statistics-explained/index.php?title=File:Share_of_energy_from_renewable_sources_in_gross_electricity_consumption,_2004-2018_(%25).png" TargetMode="External"/><Relationship Id="rId451" Type="http://schemas.openxmlformats.org/officeDocument/2006/relationships/hyperlink" Target="https://ec.europa.eu/eurostat/statistics-explained/index.php?title=File:Share_of_energy_from_renewable_sources_in_gross_electricity_consumption,_2004-2018_(%25).png" TargetMode="External"/><Relationship Id="rId50" Type="http://schemas.openxmlformats.org/officeDocument/2006/relationships/hyperlink" Target="https://solarquarter.com/2020/07/13/bangladesh-government-focuses-on-renewable-energy/" TargetMode="External"/><Relationship Id="rId104" Type="http://schemas.openxmlformats.org/officeDocument/2006/relationships/hyperlink" Target="https://www4.unfccc.int/sites/ndcstaging/PublishedDocuments/Costa%20Rica%20First/Contribucio%CC%81n%20Nacionalmente%20Determinada%20de%20Costa%20Rica%202020%20-%20Versio%CC%81n%20Completa.pdf" TargetMode="External"/><Relationship Id="rId146" Type="http://schemas.openxmlformats.org/officeDocument/2006/relationships/hyperlink" Target="https://ourworldindata.org/grapher/share-electricity-renewables?tab=table&amp;time=2019..latest" TargetMode="External"/><Relationship Id="rId188" Type="http://schemas.openxmlformats.org/officeDocument/2006/relationships/hyperlink" Target="https://ebtke.esdm.go.id/post/2020/09/28/2638/strategi.pemerintah.optimis.kejar.target.ebt.23" TargetMode="External"/><Relationship Id="rId311" Type="http://schemas.openxmlformats.org/officeDocument/2006/relationships/hyperlink" Target="https://ourworldindata.org/grapher/share-electricity-renewables?tab=table&amp;time=2019..latest" TargetMode="External"/><Relationship Id="rId353" Type="http://schemas.openxmlformats.org/officeDocument/2006/relationships/hyperlink" Target="https://www.irena.org/IRENADocuments/Statistical_Profiles/Central%20America%20and%20the%20Caribbean/Saint%20Lucia_Central%20America%20and%20the%20Caribbean_RE_SP.pdf" TargetMode="External"/><Relationship Id="rId395" Type="http://schemas.openxmlformats.org/officeDocument/2006/relationships/hyperlink" Target="https://u.ae/en/about-the-uae/leaving-no-one-behind/7affordableandcleanenergy" TargetMode="External"/><Relationship Id="rId409" Type="http://schemas.openxmlformats.org/officeDocument/2006/relationships/hyperlink" Target="https://www.eia.gov/totalenergy/data/monthly/pdf/mer.pdf" TargetMode="External"/><Relationship Id="rId92" Type="http://schemas.openxmlformats.org/officeDocument/2006/relationships/hyperlink" Target="https://ourworldindata.org/grapher/share-electricity-renewables?tab=table&amp;time=2019..latest" TargetMode="External"/><Relationship Id="rId213" Type="http://schemas.openxmlformats.org/officeDocument/2006/relationships/hyperlink" Target="https://ourworldindata.org/grapher/share-electricity-renewables?tab=table&amp;time=2019..latest" TargetMode="External"/><Relationship Id="rId420" Type="http://schemas.openxmlformats.org/officeDocument/2006/relationships/hyperlink" Target="https://www.eia.gov/state/print.php?sid=HI" TargetMode="External"/></Relationships>
</file>

<file path=xl/worksheets/_rels/sheet46.xml.rels><?xml version="1.0" encoding="UTF-8" standalone="yes"?>
<Relationships xmlns="http://schemas.openxmlformats.org/package/2006/relationships"><Relationship Id="rId8" Type="http://schemas.openxmlformats.org/officeDocument/2006/relationships/hyperlink" Target="https://www.irena.org/IRENADocuments/Statistical_Profiles/Africa/Congo_Africa_RE_SP.pdf" TargetMode="External"/><Relationship Id="rId13" Type="http://schemas.openxmlformats.org/officeDocument/2006/relationships/hyperlink" Target="https://www.irena.org/IRENADocuments/Statistical_Profiles/Asia/Indonesia_Asia_RE_SP.pdf" TargetMode="External"/><Relationship Id="rId18" Type="http://schemas.openxmlformats.org/officeDocument/2006/relationships/hyperlink" Target="https://www.se4all-africa.org/fileadmin/uploads/se4all/Documents/Country_PANER/Sierra_Leone_National_Renewable_Energy_Action_Plans.pdf" TargetMode="External"/><Relationship Id="rId3" Type="http://schemas.openxmlformats.org/officeDocument/2006/relationships/hyperlink" Target="https://iea-pvps.org/wp-content/uploads/2020/03/NSR_Korea_2018.pdf" TargetMode="External"/><Relationship Id="rId7" Type="http://schemas.openxmlformats.org/officeDocument/2006/relationships/hyperlink" Target="https://www.nortonrosefulbright.com/en/knowledge/publications/b09be352/renewable-energy-in-latin-america-colombia" TargetMode="External"/><Relationship Id="rId12" Type="http://schemas.openxmlformats.org/officeDocument/2006/relationships/hyperlink" Target="http://taiyangnews.info/markets/new-german-solar-target-98-gw-by-2030/" TargetMode="External"/><Relationship Id="rId17" Type="http://schemas.openxmlformats.org/officeDocument/2006/relationships/hyperlink" Target="https://www.irena.org/IRENADocuments/Statistical_Profiles/Africa/Sao%20Tome%20and%20Principe_Africa_RE_SP.pdf" TargetMode="External"/><Relationship Id="rId2" Type="http://schemas.openxmlformats.org/officeDocument/2006/relationships/hyperlink" Target="https://iea-pvps.org/wp-content/uploads/2020/03/NSR_Korea_2018.pdf" TargetMode="External"/><Relationship Id="rId16" Type="http://schemas.openxmlformats.org/officeDocument/2006/relationships/hyperlink" Target="http://www.go100percent.org/cms/index.php?id=70&amp;tx_ttnews%5Btt_news%5D=70" TargetMode="External"/><Relationship Id="rId20" Type="http://schemas.openxmlformats.org/officeDocument/2006/relationships/printerSettings" Target="../printerSettings/printerSettings6.bin"/><Relationship Id="rId1" Type="http://schemas.openxmlformats.org/officeDocument/2006/relationships/hyperlink" Target="https://www.energy.gov.dz/?rubrique=energies-nouvelles-renouvelables-et-maitrise-de-lrenergie" TargetMode="External"/><Relationship Id="rId6" Type="http://schemas.openxmlformats.org/officeDocument/2006/relationships/hyperlink" Target="https://www.irena.org/IRENADocuments/Statistical_Profiles/Asia/China_Asia_RE_SP.pdf" TargetMode="External"/><Relationship Id="rId11" Type="http://schemas.openxmlformats.org/officeDocument/2006/relationships/hyperlink" Target="https://www.irena.org/IRENADocuments/Statistical_Profiles/Africa/Gabon_Africa_RE_SP.pdf" TargetMode="External"/><Relationship Id="rId5" Type="http://schemas.openxmlformats.org/officeDocument/2006/relationships/hyperlink" Target="https://oxfordbusinessgroup.com/news/qatar-gets-serious-about-solar" TargetMode="External"/><Relationship Id="rId15" Type="http://schemas.openxmlformats.org/officeDocument/2006/relationships/hyperlink" Target="https://balkangreenenergynews.com/north-macedonia-plans-50-renewables-share-in-electricity-production-by-2024/" TargetMode="External"/><Relationship Id="rId10" Type="http://schemas.openxmlformats.org/officeDocument/2006/relationships/hyperlink" Target="https://www.iea.org/policies/4859-new-national-renewable-energy-strategy?country=Egypt&amp;jurisdiction=National&amp;qs=EGY&amp;sector=Buildings%2CResidential%2CGeneration%2CIndustry%2CMulti-sector%2CUtilities&amp;type=Fiscal%2Ffinancial%20incentives%2CEconomic%20instruments%2CGrants%2Fsubsidy%2CMarket-based%20instruments%2CDirect%20investment" TargetMode="External"/><Relationship Id="rId19" Type="http://schemas.openxmlformats.org/officeDocument/2006/relationships/hyperlink" Target="https://www.enerdata.net/publications/daily-energy-news/lithuania-selects-area-baltic-sea-700-mw-wind-project.html" TargetMode="External"/><Relationship Id="rId4" Type="http://schemas.openxmlformats.org/officeDocument/2006/relationships/hyperlink" Target="https://www.enerdata.net/publications/daily-energy-news/lithuania-selects-area-baltic-sea-700-mw-wind-project.html" TargetMode="External"/><Relationship Id="rId9" Type="http://schemas.openxmlformats.org/officeDocument/2006/relationships/hyperlink" Target="https://www.irena.org/IRENADocuments/Statistical_Profiles/Africa/Cote%20d'Ivoire_Africa_RE_SP.pdf" TargetMode="External"/><Relationship Id="rId14" Type="http://schemas.openxmlformats.org/officeDocument/2006/relationships/hyperlink" Target="https://www.irena.org/IRENADocuments/Statistical_Profiles/Asia/Japan_Asia_RE_SP.pdf" TargetMode="External"/></Relationships>
</file>

<file path=xl/worksheets/_rels/sheet47.xml.rels><?xml version="1.0" encoding="UTF-8" standalone="yes"?>
<Relationships xmlns="http://schemas.openxmlformats.org/package/2006/relationships"><Relationship Id="rId117" Type="http://schemas.openxmlformats.org/officeDocument/2006/relationships/hyperlink" Target="https://www.rcreee.org/sites/default/files/arabfutureenergyindexrenewableenergy_2019.pdf" TargetMode="External"/><Relationship Id="rId21" Type="http://schemas.openxmlformats.org/officeDocument/2006/relationships/hyperlink" Target="https://www.irena.org/IRENADocuments/Statistical_Profiles/Africa/Angola_Africa_RE_SP.pdf" TargetMode="External"/><Relationship Id="rId42" Type="http://schemas.openxmlformats.org/officeDocument/2006/relationships/hyperlink" Target="https://solarquarter.com/2020/07/13/bangladesh-government-focuses-on-renewable-energy/" TargetMode="External"/><Relationship Id="rId63" Type="http://schemas.openxmlformats.org/officeDocument/2006/relationships/hyperlink" Target="https://www.enerdata.net/publications/daily-energy-news/denmark-plans-develop-two-offshore-wind-hubs-totalling-4-gw-2030.html" TargetMode="External"/><Relationship Id="rId84" Type="http://schemas.openxmlformats.org/officeDocument/2006/relationships/hyperlink" Target="https://www.prayaspune.org/peg/re-capacity.html" TargetMode="External"/><Relationship Id="rId138" Type="http://schemas.openxmlformats.org/officeDocument/2006/relationships/hyperlink" Target="https://www.rcreee.org/sites/default/files/arabfutureenergyindexrenewableenergy_2019.pdf" TargetMode="External"/><Relationship Id="rId159" Type="http://schemas.openxmlformats.org/officeDocument/2006/relationships/hyperlink" Target="https://ec.europa.eu/energy/sites/ener/files/documents/ec_courtesy_translation_pt_necp.pdf" TargetMode="External"/><Relationship Id="rId170" Type="http://schemas.openxmlformats.org/officeDocument/2006/relationships/hyperlink" Target="https://www.rcreee.org/sites/default/files/arabfutureenergyindexrenewableenergy_2019.pdf" TargetMode="External"/><Relationship Id="rId191" Type="http://schemas.openxmlformats.org/officeDocument/2006/relationships/hyperlink" Target="https://www.dewa.gov.ae/en/about-us/media-publications/latest-news/2020/01/renewable-energy-shaping-the-future-of-sustainability" TargetMode="External"/><Relationship Id="rId205" Type="http://schemas.openxmlformats.org/officeDocument/2006/relationships/hyperlink" Target="https://www.irena.org/publications/2021/March/Renewable-Capacity-Statistics-2021" TargetMode="External"/><Relationship Id="rId107" Type="http://schemas.openxmlformats.org/officeDocument/2006/relationships/hyperlink" Target="https://www.irena.org/publications/2020/Jul/Renewable-energy-statistics-2020" TargetMode="External"/><Relationship Id="rId11" Type="http://schemas.openxmlformats.org/officeDocument/2006/relationships/hyperlink" Target="https://www.energy.gov.dz/?rubrique=energies-nouvelles-renouvelables-et-maitrise-de-lrenergie" TargetMode="External"/><Relationship Id="rId32" Type="http://schemas.openxmlformats.org/officeDocument/2006/relationships/hyperlink" Target="https://www.irena.org/publications/2020/Jul/Renewable-energy-statistics-2020" TargetMode="External"/><Relationship Id="rId53" Type="http://schemas.openxmlformats.org/officeDocument/2006/relationships/hyperlink" Target="http://www.xinhuanet.com/english/2020-12/12/c_139584803.htm" TargetMode="External"/><Relationship Id="rId74" Type="http://schemas.openxmlformats.org/officeDocument/2006/relationships/hyperlink" Target="https://www.irena.org/publications/2020/Jul/Renewable-energy-statistics-2020" TargetMode="External"/><Relationship Id="rId128" Type="http://schemas.openxmlformats.org/officeDocument/2006/relationships/hyperlink" Target="https://www.rcreee.org/sites/default/files/arabfutureenergyindexrenewableenergy_2019.pdf" TargetMode="External"/><Relationship Id="rId149" Type="http://schemas.openxmlformats.org/officeDocument/2006/relationships/hyperlink" Target="https://ec.europa.eu/energy/sites/ener/files/documents/ec_courtesy_translation_pt_necp.pdf" TargetMode="External"/><Relationship Id="rId5" Type="http://schemas.openxmlformats.org/officeDocument/2006/relationships/hyperlink" Target="https://www.irena.org/publications/2021/March/Renewable-Capacity-Statistics-2021" TargetMode="External"/><Relationship Id="rId95" Type="http://schemas.openxmlformats.org/officeDocument/2006/relationships/hyperlink" Target="https://www.irena.org/publications/2020/Jul/Renewable-energy-statistics-2020" TargetMode="External"/><Relationship Id="rId160" Type="http://schemas.openxmlformats.org/officeDocument/2006/relationships/hyperlink" Target="https://www.rcreee.org/sites/default/files/arabfutureenergyindexrenewableenergy_2019.pdf" TargetMode="External"/><Relationship Id="rId181" Type="http://schemas.openxmlformats.org/officeDocument/2006/relationships/hyperlink" Target="https://www.rcreee.org/sites/default/files/arabfutureenergyindexrenewableenergy_2019.pdf" TargetMode="External"/><Relationship Id="rId22" Type="http://schemas.openxmlformats.org/officeDocument/2006/relationships/hyperlink" Target="https://www.irena.org/IRENADocuments/Statistical_Profiles/Eurasia/Armenia_Eurasia_RE_SP.pdf" TargetMode="External"/><Relationship Id="rId43" Type="http://schemas.openxmlformats.org/officeDocument/2006/relationships/hyperlink" Target="https://www.irena.org/IRENADocuments/Statistical_Profiles/Africa/Benin_Africa_RE_SP.pdf" TargetMode="External"/><Relationship Id="rId64" Type="http://schemas.openxmlformats.org/officeDocument/2006/relationships/hyperlink" Target="https://www.rcreee.org/sites/default/files/arabfutureenergyindexrenewableenergy_2019.pdf" TargetMode="External"/><Relationship Id="rId118" Type="http://schemas.openxmlformats.org/officeDocument/2006/relationships/hyperlink" Target="https://www.irena.org/publications/2021/March/Renewable-Capacity-Statistics-2021" TargetMode="External"/><Relationship Id="rId139" Type="http://schemas.openxmlformats.org/officeDocument/2006/relationships/hyperlink" Target="https://www.rcreee.org/sites/default/files/arabfutureenergyindexrenewableenergy_2019.pdf" TargetMode="External"/><Relationship Id="rId85" Type="http://schemas.openxmlformats.org/officeDocument/2006/relationships/hyperlink" Target="https://indiaeducationdiary.in/govt-committed-to-its-renewable-energy-target-of-30-gw-by-2022-gujarat-energy-minister/" TargetMode="External"/><Relationship Id="rId150" Type="http://schemas.openxmlformats.org/officeDocument/2006/relationships/hyperlink" Target="https://www.irena.org/publications/2021/March/Renewable-Capacity-Statistics-2021" TargetMode="External"/><Relationship Id="rId171" Type="http://schemas.openxmlformats.org/officeDocument/2006/relationships/hyperlink" Target="https://www.irena.org/IRENADocuments/Statistical_Profiles/Africa/Senegal_Africa_RE_SP.pdf" TargetMode="External"/><Relationship Id="rId192" Type="http://schemas.openxmlformats.org/officeDocument/2006/relationships/hyperlink" Target="https://www.worldbank.org/en/news/feature/2019/02/21/a-shift-among-bangladeshs-power-planners" TargetMode="External"/><Relationship Id="rId206" Type="http://schemas.openxmlformats.org/officeDocument/2006/relationships/hyperlink" Target="https://www.rcreee.org/sites/default/files/arabfutureenergyindexrenewableenergy_2019.pdf" TargetMode="External"/><Relationship Id="rId12" Type="http://schemas.openxmlformats.org/officeDocument/2006/relationships/hyperlink" Target="https://www.irena.org/IRENADocuments/Statistical_Profiles/Africa/Algeria_Africa_RE_SP.pdf" TargetMode="External"/><Relationship Id="rId33" Type="http://schemas.openxmlformats.org/officeDocument/2006/relationships/hyperlink" Target="https://reneweconomy.com.au/nsw-targets-12gw-of-renewables-and-storage-under-roadmap-that-includes-auctions-27022/" TargetMode="External"/><Relationship Id="rId108" Type="http://schemas.openxmlformats.org/officeDocument/2006/relationships/hyperlink" Target="https://iea-pvps.org/wp-content/uploads/2020/03/NSR_Korea_2018.pdf" TargetMode="External"/><Relationship Id="rId129" Type="http://schemas.openxmlformats.org/officeDocument/2006/relationships/hyperlink" Target="https://www.irena.org/publications/2021/March/Renewable-Capacity-Statistics-2021" TargetMode="External"/><Relationship Id="rId54" Type="http://schemas.openxmlformats.org/officeDocument/2006/relationships/hyperlink" Target="https://www.irena.org/publications/2021/March/Renewable-Capacity-Statistics-2021" TargetMode="External"/><Relationship Id="rId75" Type="http://schemas.openxmlformats.org/officeDocument/2006/relationships/hyperlink" Target="https://www.irena.org/publications/2021/March/Renewable-Capacity-Statistics-2021" TargetMode="External"/><Relationship Id="rId96" Type="http://schemas.openxmlformats.org/officeDocument/2006/relationships/hyperlink" Target="https://www.irena.org/publications/2020/Jul/Renewable-energy-statistics-2020" TargetMode="External"/><Relationship Id="rId140" Type="http://schemas.openxmlformats.org/officeDocument/2006/relationships/hyperlink" Target="https://www.irena.org/IRENADocuments/Statistical_Profiles/Asia/Myanmar_Asia_RE_SP.pdf" TargetMode="External"/><Relationship Id="rId161" Type="http://schemas.openxmlformats.org/officeDocument/2006/relationships/hyperlink" Target="https://www.rcreee.org/sites/default/files/arabfutureenergyindexrenewableenergy_2019.pdf" TargetMode="External"/><Relationship Id="rId182" Type="http://schemas.openxmlformats.org/officeDocument/2006/relationships/hyperlink" Target="https://www.irena.org/IRENADocuments/Statistical_Profiles/South%20America/Suriname_South%20America_RE_SP.pdf" TargetMode="External"/><Relationship Id="rId6" Type="http://schemas.openxmlformats.org/officeDocument/2006/relationships/hyperlink" Target="https://www.rcreee.org/sites/default/files/arabfutureenergyindexrenewableenergy_2019.pdf" TargetMode="External"/><Relationship Id="rId23" Type="http://schemas.openxmlformats.org/officeDocument/2006/relationships/hyperlink" Target="https://www.irena.org/publications/2021/March/Renewable-Capacity-Statistics-2021" TargetMode="External"/><Relationship Id="rId119" Type="http://schemas.openxmlformats.org/officeDocument/2006/relationships/hyperlink" Target="https://www.rcreee.org/sites/default/files/arabfutureenergyindexrenewableenergy_2019.pdf" TargetMode="External"/><Relationship Id="rId44" Type="http://schemas.openxmlformats.org/officeDocument/2006/relationships/hyperlink" Target="https://www.irena.org/IRENADocuments/Statistical_Profiles/Asia/Bhutan_Asia_RE_SP.pdf" TargetMode="External"/><Relationship Id="rId65" Type="http://schemas.openxmlformats.org/officeDocument/2006/relationships/hyperlink" Target="https://www.rcreee.org/sites/default/files/arabfutureenergyindexrenewableenergy_2019.pdf" TargetMode="External"/><Relationship Id="rId86" Type="http://schemas.openxmlformats.org/officeDocument/2006/relationships/hyperlink" Target="https://www.saurenergy.com/solar-energy-news/odisha-targeting-1500-mw-of-solar-generation-capacity-by-2022" TargetMode="External"/><Relationship Id="rId130" Type="http://schemas.openxmlformats.org/officeDocument/2006/relationships/hyperlink" Target="https://www.irena.org/publications/2021/March/Renewable-Capacity-Statistics-2021" TargetMode="External"/><Relationship Id="rId151" Type="http://schemas.openxmlformats.org/officeDocument/2006/relationships/hyperlink" Target="https://ec.europa.eu/energy/sites/ener/files/documents/ec_courtesy_translation_pt_necp.pdf" TargetMode="External"/><Relationship Id="rId172" Type="http://schemas.openxmlformats.org/officeDocument/2006/relationships/hyperlink" Target="https://www.irena.org/publications/2021/March/Renewable-Capacity-Statistics-2021" TargetMode="External"/><Relationship Id="rId193" Type="http://schemas.openxmlformats.org/officeDocument/2006/relationships/hyperlink" Target="https://www.eia.gov/state/print.php?sid=MA" TargetMode="External"/><Relationship Id="rId207" Type="http://schemas.openxmlformats.org/officeDocument/2006/relationships/hyperlink" Target="https://www.rcreee.org/sites/default/files/arabfutureenergyindexrenewableenergy_2019.pdf" TargetMode="External"/><Relationship Id="rId13" Type="http://schemas.openxmlformats.org/officeDocument/2006/relationships/hyperlink" Target="https://www.energy.gov.dz/?rubrique=energies-nouvelles-renouvelables-et-maitrise-de-lrenergie" TargetMode="External"/><Relationship Id="rId109" Type="http://schemas.openxmlformats.org/officeDocument/2006/relationships/hyperlink" Target="https://iea-pvps.org/wp-content/uploads/2020/03/NSR_Korea_2018.pdf" TargetMode="External"/><Relationship Id="rId34" Type="http://schemas.openxmlformats.org/officeDocument/2006/relationships/hyperlink" Target="https://www.irena.org/publications/2021/March/Renewable-Capacity-Statistics-2021" TargetMode="External"/><Relationship Id="rId55" Type="http://schemas.openxmlformats.org/officeDocument/2006/relationships/hyperlink" Target="https://www.renewableenergyworld.com/2019/12/01/end-of-the-year-wrap-up-five-figures-show-chinas-renewable-energy-growth-in-2019/" TargetMode="External"/><Relationship Id="rId76" Type="http://schemas.openxmlformats.org/officeDocument/2006/relationships/hyperlink" Target="https://www.irena.org/publications/2021/March/Renewable-Capacity-Statistics-2021" TargetMode="External"/><Relationship Id="rId97" Type="http://schemas.openxmlformats.org/officeDocument/2006/relationships/hyperlink" Target="https://www.irena.org/publications/2020/Jul/Renewable-energy-statistics-2020" TargetMode="External"/><Relationship Id="rId120" Type="http://schemas.openxmlformats.org/officeDocument/2006/relationships/hyperlink" Target="https://www.rcreee.org/sites/default/files/arabfutureenergyindexrenewableenergy_2019.pdf" TargetMode="External"/><Relationship Id="rId141" Type="http://schemas.openxmlformats.org/officeDocument/2006/relationships/hyperlink" Target="https://www.omanobserver.om/oman-targets-3050-mw-of-renewables-by-2025/" TargetMode="External"/><Relationship Id="rId7" Type="http://schemas.openxmlformats.org/officeDocument/2006/relationships/hyperlink" Target="https://www.enerdata.net/publications/daily-energy-news/algeria-targets-16-gw-renewable-capacity-2035.html" TargetMode="External"/><Relationship Id="rId162" Type="http://schemas.openxmlformats.org/officeDocument/2006/relationships/hyperlink" Target="https://www.rcreee.org/sites/default/files/arabfutureenergyindexrenewableenergy_2019.pdf" TargetMode="External"/><Relationship Id="rId183" Type="http://schemas.openxmlformats.org/officeDocument/2006/relationships/hyperlink" Target="https://www.irena.org/publications/2021/March/Renewable-Capacity-Statistics-2021" TargetMode="External"/><Relationship Id="rId24" Type="http://schemas.openxmlformats.org/officeDocument/2006/relationships/hyperlink" Target="https://www.irena.org/IRENADocuments/Statistical_Profiles/Eurasia/Armenia_Eurasia_RE_SP.pdf" TargetMode="External"/><Relationship Id="rId45" Type="http://schemas.openxmlformats.org/officeDocument/2006/relationships/hyperlink" Target="https://www.irena.org/IRENADocuments/Statistical_Profiles/South%20America/Bolivia%20(Plurinational%20State%20of)_South%20America_RE_SP.pdf" TargetMode="External"/><Relationship Id="rId66" Type="http://schemas.openxmlformats.org/officeDocument/2006/relationships/hyperlink" Target="https://www.rcreee.org/sites/default/files/arabfutureenergyindexrenewableenergy_2019.pdf" TargetMode="External"/><Relationship Id="rId87" Type="http://schemas.openxmlformats.org/officeDocument/2006/relationships/hyperlink" Target="https://mercomindia.com/rajasthan-solar-2025-policy/" TargetMode="External"/><Relationship Id="rId110" Type="http://schemas.openxmlformats.org/officeDocument/2006/relationships/hyperlink" Target="https://iea-pvps.org/wp-content/uploads/2020/03/NSR_Korea_2018.pdf" TargetMode="External"/><Relationship Id="rId131" Type="http://schemas.openxmlformats.org/officeDocument/2006/relationships/hyperlink" Target="https://www.rcreee.org/sites/default/files/arabfutureenergyindexrenewableenergy_2019.pdf" TargetMode="External"/><Relationship Id="rId61" Type="http://schemas.openxmlformats.org/officeDocument/2006/relationships/hyperlink" Target="https://www.irena.org/publications/2021/March/Renewable-Capacity-Statistics-2021" TargetMode="External"/><Relationship Id="rId82" Type="http://schemas.openxmlformats.org/officeDocument/2006/relationships/hyperlink" Target="https://www.irena.org/IRENADocuments/Statistical_Profiles/Africa/Guinea_Africa_RE_SP.pdf" TargetMode="External"/><Relationship Id="rId152" Type="http://schemas.openxmlformats.org/officeDocument/2006/relationships/hyperlink" Target="https://ec.europa.eu/energy/sites/ener/files/documents/ec_courtesy_translation_pt_necp.pdf" TargetMode="External"/><Relationship Id="rId173" Type="http://schemas.openxmlformats.org/officeDocument/2006/relationships/hyperlink" Target="https://www.irena.org/IRENADocuments/Statistical_Profiles/Africa/Somalia_Africa_RE_SP.pdf" TargetMode="External"/><Relationship Id="rId194" Type="http://schemas.openxmlformats.org/officeDocument/2006/relationships/hyperlink" Target="https://www.mass.gov/info-details/renewable-energy-snapshot" TargetMode="External"/><Relationship Id="rId199" Type="http://schemas.openxmlformats.org/officeDocument/2006/relationships/hyperlink" Target="https://www.pv-magazine.com/2020/05/07/uzbekistan-pitches-for-5-gw-of-solar-by-2030/" TargetMode="External"/><Relationship Id="rId203" Type="http://schemas.openxmlformats.org/officeDocument/2006/relationships/hyperlink" Target="https://www.irena.org/publications/2021/March/Renewable-Capacity-Statistics-2021" TargetMode="External"/><Relationship Id="rId208" Type="http://schemas.openxmlformats.org/officeDocument/2006/relationships/hyperlink" Target="https://www.rcreee.org/sites/default/files/arabfutureenergyindexrenewableenergy_2019.pdf" TargetMode="External"/><Relationship Id="rId19" Type="http://schemas.openxmlformats.org/officeDocument/2006/relationships/hyperlink" Target="https://www.energy.gov.dz/?rubrique=energies-nouvelles-renouvelables-et-maitrise-de-lrenergie" TargetMode="External"/><Relationship Id="rId14" Type="http://schemas.openxmlformats.org/officeDocument/2006/relationships/hyperlink" Target="https://www.energy.gov.dz/?rubrique=energies-nouvelles-renouvelables-et-maitrise-de-lrenergie" TargetMode="External"/><Relationship Id="rId30" Type="http://schemas.openxmlformats.org/officeDocument/2006/relationships/hyperlink" Target="https://www.irena.org/publications/2021/March/Renewable-Capacity-Statistics-2021" TargetMode="External"/><Relationship Id="rId35" Type="http://schemas.openxmlformats.org/officeDocument/2006/relationships/hyperlink" Target="https://www.rcreee.org/sites/default/files/arabfutureenergyindexrenewableenergy_2019.pdf" TargetMode="External"/><Relationship Id="rId56" Type="http://schemas.openxmlformats.org/officeDocument/2006/relationships/hyperlink" Target="https://www.irena.org/publications/2021/March/Renewable-Capacity-Statistics-2021" TargetMode="External"/><Relationship Id="rId77" Type="http://schemas.openxmlformats.org/officeDocument/2006/relationships/hyperlink" Target="https://www.irena.org/publications/2021/March/Renewable-Capacity-Statistics-2021" TargetMode="External"/><Relationship Id="rId100" Type="http://schemas.openxmlformats.org/officeDocument/2006/relationships/hyperlink" Target="https://www.irena.org/publications/2021/March/Renewable-Capacity-Statistics-2021" TargetMode="External"/><Relationship Id="rId105" Type="http://schemas.openxmlformats.org/officeDocument/2006/relationships/hyperlink" Target="https://www.irena.org/publications/2021/March/Renewable-Capacity-Statistics-2021" TargetMode="External"/><Relationship Id="rId126" Type="http://schemas.openxmlformats.org/officeDocument/2006/relationships/hyperlink" Target="https://www.irena.org/publications/2021/March/Renewable-Capacity-Statistics-2021" TargetMode="External"/><Relationship Id="rId147" Type="http://schemas.openxmlformats.org/officeDocument/2006/relationships/hyperlink" Target="https://www.dgeg.gov.pt/media/22eaof1k/dgeg-arr-2021-01.pdf" TargetMode="External"/><Relationship Id="rId168" Type="http://schemas.openxmlformats.org/officeDocument/2006/relationships/hyperlink" Target="https://www.rcreee.org/sites/default/files/arabfutureenergyindexrenewableenergy_2019.pdf" TargetMode="External"/><Relationship Id="rId8" Type="http://schemas.openxmlformats.org/officeDocument/2006/relationships/hyperlink" Target="https://www.energy.gov.dz/?rubrique=energies-nouvelles-renouvelables-et-maitrise-de-lrenergie" TargetMode="External"/><Relationship Id="rId51" Type="http://schemas.openxmlformats.org/officeDocument/2006/relationships/hyperlink" Target="https://www.irena.org/IRENADocuments/Statistical_Profiles/Africa/Central%20African%20Republic_Africa_RE_SP.pdf" TargetMode="External"/><Relationship Id="rId72" Type="http://schemas.openxmlformats.org/officeDocument/2006/relationships/hyperlink" Target="https://www.rcreee.org/sites/default/files/arabfutureenergyindexrenewableenergy_2019.pdf" TargetMode="External"/><Relationship Id="rId93" Type="http://schemas.openxmlformats.org/officeDocument/2006/relationships/hyperlink" Target="https://afloat.ie/marine-environment/power-from-the-sea/item/46649-warning-over-renewable-energy-plans-in-new-programme-for-government" TargetMode="External"/><Relationship Id="rId98" Type="http://schemas.openxmlformats.org/officeDocument/2006/relationships/hyperlink" Target="https://windeurope.org/wp-content/uploads/files/about-wind/statistics/WindEurope-Annual-Statistics-2019.pdf" TargetMode="External"/><Relationship Id="rId121" Type="http://schemas.openxmlformats.org/officeDocument/2006/relationships/hyperlink" Target="https://www.rcreee.org/sites/default/files/arabfutureenergyindexrenewableenergy_2019.pdf" TargetMode="External"/><Relationship Id="rId142" Type="http://schemas.openxmlformats.org/officeDocument/2006/relationships/hyperlink" Target="https://www.enerdata.net/publications/daily-energy-news/pakistan-targets-30-share-renewables-power-mix-2030.html" TargetMode="External"/><Relationship Id="rId163" Type="http://schemas.openxmlformats.org/officeDocument/2006/relationships/hyperlink" Target="https://www.rcreee.org/sites/default/files/arabfutureenergyindexrenewableenergy_2019.pdf" TargetMode="External"/><Relationship Id="rId184" Type="http://schemas.openxmlformats.org/officeDocument/2006/relationships/hyperlink" Target="https://www.irena.org/publications/2021/March/Renewable-Capacity-Statistics-2021" TargetMode="External"/><Relationship Id="rId189" Type="http://schemas.openxmlformats.org/officeDocument/2006/relationships/hyperlink" Target="https://www.pv-magazine.com/2019/08/09/tunisia-announces-grid-connection-of-its-first-solar-park/" TargetMode="External"/><Relationship Id="rId3" Type="http://schemas.openxmlformats.org/officeDocument/2006/relationships/hyperlink" Target="https://www.irena.org/IRENADocuments/Statistical_Profiles/Asia/Afghanistan_Asia_RE_SP.pdf" TargetMode="External"/><Relationship Id="rId25" Type="http://schemas.openxmlformats.org/officeDocument/2006/relationships/hyperlink" Target="https://www.irena.org/IRENADocuments/Statistical_Profiles/Eurasia/Armenia_Eurasia_RE_SP.pdf" TargetMode="External"/><Relationship Id="rId46" Type="http://schemas.openxmlformats.org/officeDocument/2006/relationships/hyperlink" Target="https://www.irena.org/IRENADocuments/Statistical_Profiles/Africa/Botswana_Africa_RE_SP.pdf" TargetMode="External"/><Relationship Id="rId67" Type="http://schemas.openxmlformats.org/officeDocument/2006/relationships/hyperlink" Target="https://www.rcreee.org/sites/default/files/arabfutureenergyindexrenewableenergy_2019.pdf" TargetMode="External"/><Relationship Id="rId116" Type="http://schemas.openxmlformats.org/officeDocument/2006/relationships/hyperlink" Target="https://www.irena.org/IRENADocuments/Statistical_Profiles/Africa/Lesotho_Africa_RE_SP.pdf" TargetMode="External"/><Relationship Id="rId137" Type="http://schemas.openxmlformats.org/officeDocument/2006/relationships/hyperlink" Target="https://www.irena.org/IRENADocuments/Statistical_Profiles/Asia/Mongolia_Asia_RE_SP.pdf" TargetMode="External"/><Relationship Id="rId158" Type="http://schemas.openxmlformats.org/officeDocument/2006/relationships/hyperlink" Target="https://www.irena.org/publications/2021/March/Renewable-Capacity-Statistics-2021" TargetMode="External"/><Relationship Id="rId20" Type="http://schemas.openxmlformats.org/officeDocument/2006/relationships/hyperlink" Target="https://www.irena.org/IRENADocuments/Statistical_Profiles/Africa/Angola_Africa_RE_SP.pdf" TargetMode="External"/><Relationship Id="rId41" Type="http://schemas.openxmlformats.org/officeDocument/2006/relationships/hyperlink" Target="https://www.irena.org/publications/2020/Jul/Renewable-energy-statistics-2020" TargetMode="External"/><Relationship Id="rId62" Type="http://schemas.openxmlformats.org/officeDocument/2006/relationships/hyperlink" Target="https://www.irena.org/publications/2021/March/Renewable-Capacity-Statistics-2021" TargetMode="External"/><Relationship Id="rId83" Type="http://schemas.openxmlformats.org/officeDocument/2006/relationships/hyperlink" Target="https://economictimes.indiatimes.com/small-biz/productline/power-generation/india-to-have-450-gw-renewable-energy-by-2030-president/articleshow/73804463.cms?from=mdr" TargetMode="External"/><Relationship Id="rId88" Type="http://schemas.openxmlformats.org/officeDocument/2006/relationships/hyperlink" Target="https://mercomindia.com/rajasthan-solar-2025-policy/" TargetMode="External"/><Relationship Id="rId111" Type="http://schemas.openxmlformats.org/officeDocument/2006/relationships/hyperlink" Target="https://www.irena.org/publications/2021/March/Renewable-Capacity-Statistics-2021" TargetMode="External"/><Relationship Id="rId132" Type="http://schemas.openxmlformats.org/officeDocument/2006/relationships/hyperlink" Target="https://www.irena.org/publications/2021/March/Renewable-Capacity-Statistics-2021" TargetMode="External"/><Relationship Id="rId153" Type="http://schemas.openxmlformats.org/officeDocument/2006/relationships/hyperlink" Target="https://www.dgeg.gov.pt/media/22eaof1k/dgeg-arr-2021-01.pdf" TargetMode="External"/><Relationship Id="rId174" Type="http://schemas.openxmlformats.org/officeDocument/2006/relationships/hyperlink" Target="https://www.irena.org/IRENADocuments/Statistical_Profiles/Africa/South%20Sudan_Africa_RE_SP.pdf" TargetMode="External"/><Relationship Id="rId179" Type="http://schemas.openxmlformats.org/officeDocument/2006/relationships/hyperlink" Target="https://www.rcreee.org/sites/default/files/arabfutureenergyindexrenewableenergy_2019.pdf" TargetMode="External"/><Relationship Id="rId195" Type="http://schemas.openxmlformats.org/officeDocument/2006/relationships/hyperlink" Target="https://www.mass.gov/info-details/renewable-energy-snapshot" TargetMode="External"/><Relationship Id="rId209" Type="http://schemas.openxmlformats.org/officeDocument/2006/relationships/hyperlink" Target="https://www.irena.org/IRENADocuments/Statistical_Profiles/Africa/Zimbabwe_Africa_RE_SP.pdf" TargetMode="External"/><Relationship Id="rId190" Type="http://schemas.openxmlformats.org/officeDocument/2006/relationships/hyperlink" Target="https://www.irena.org/IRENADocuments/Statistical_Profiles/Africa/Uganda_Africa_RE_SP.pdf" TargetMode="External"/><Relationship Id="rId204" Type="http://schemas.openxmlformats.org/officeDocument/2006/relationships/hyperlink" Target="https://www.irena.org/IRENADocuments/Statistical_Profiles/Asia/Viet%20Nam_Asia_RE_SP.pdf" TargetMode="External"/><Relationship Id="rId15" Type="http://schemas.openxmlformats.org/officeDocument/2006/relationships/hyperlink" Target="https://www.energy.gov.dz/?rubrique=energies-nouvelles-renouvelables-et-maitrise-de-lrenergie" TargetMode="External"/><Relationship Id="rId36" Type="http://schemas.openxmlformats.org/officeDocument/2006/relationships/hyperlink" Target="https://www.irena.org/publications/2021/March/Renewable-Capacity-Statistics-2021" TargetMode="External"/><Relationship Id="rId57" Type="http://schemas.openxmlformats.org/officeDocument/2006/relationships/hyperlink" Target="https://www.irena.org/publications/2021/March/Renewable-Capacity-Statistics-2021" TargetMode="External"/><Relationship Id="rId106" Type="http://schemas.openxmlformats.org/officeDocument/2006/relationships/hyperlink" Target="https://www.irena.org/publications/2021/March/Renewable-Capacity-Statistics-2021" TargetMode="External"/><Relationship Id="rId127" Type="http://schemas.openxmlformats.org/officeDocument/2006/relationships/hyperlink" Target="https://www.irena.org/IRENADocuments/Statistical_Profiles/Africa/Malawi_Africa_RE_SP.pdf" TargetMode="External"/><Relationship Id="rId10" Type="http://schemas.openxmlformats.org/officeDocument/2006/relationships/hyperlink" Target="https://www.energy.gov.dz/?rubrique=energies-nouvelles-renouvelables-et-maitrise-de-lrenergie" TargetMode="External"/><Relationship Id="rId31" Type="http://schemas.openxmlformats.org/officeDocument/2006/relationships/hyperlink" Target="https://www.environment.gov.au/climate-change/government/renewable-energy-target-scheme" TargetMode="External"/><Relationship Id="rId52" Type="http://schemas.openxmlformats.org/officeDocument/2006/relationships/hyperlink" Target="https://www.irena.org/IRENADocuments/Statistical_Profiles/Africa/Chad_Africa_RE_SP.pdf" TargetMode="External"/><Relationship Id="rId73" Type="http://schemas.openxmlformats.org/officeDocument/2006/relationships/hyperlink" Target="https://www.rcreee.org/sites/default/files/arabfutureenergyindexrenewableenergy_2019.pdf" TargetMode="External"/><Relationship Id="rId78" Type="http://schemas.openxmlformats.org/officeDocument/2006/relationships/hyperlink" Target="https://www.irena.org/publications/2020/Mar/Renewable-Capacity-Statistics-2020" TargetMode="External"/><Relationship Id="rId94" Type="http://schemas.openxmlformats.org/officeDocument/2006/relationships/hyperlink" Target="https://www.pv-tech.org/news/israels-new-government-plots-15gw-plus-solar-plan-as-policy-priority" TargetMode="External"/><Relationship Id="rId99" Type="http://schemas.openxmlformats.org/officeDocument/2006/relationships/hyperlink" Target="https://www.rcreee.org/sites/default/files/arabfutureenergyindexrenewableenergy_2019.pdf" TargetMode="External"/><Relationship Id="rId101" Type="http://schemas.openxmlformats.org/officeDocument/2006/relationships/hyperlink" Target="https://www.irena.org/publications/2021/March/Renewable-Capacity-Statistics-2021" TargetMode="External"/><Relationship Id="rId122" Type="http://schemas.openxmlformats.org/officeDocument/2006/relationships/hyperlink" Target="https://www.irena.org/-/media/Files/IRENA/Agency/Publication/2020/Jan/IRENA_Arab_VRE_planning_2020.pdf" TargetMode="External"/><Relationship Id="rId143" Type="http://schemas.openxmlformats.org/officeDocument/2006/relationships/hyperlink" Target="https://www.irena.org/publications/2021/March/Renewable-Capacity-Statistics-2021" TargetMode="External"/><Relationship Id="rId148" Type="http://schemas.openxmlformats.org/officeDocument/2006/relationships/hyperlink" Target="https://ec.europa.eu/energy/sites/ener/files/documents/ec_courtesy_translation_pt_necp.pdf" TargetMode="External"/><Relationship Id="rId164" Type="http://schemas.openxmlformats.org/officeDocument/2006/relationships/hyperlink" Target="https://www.meed.com/saudi-arabia-renewable-energy-target/" TargetMode="External"/><Relationship Id="rId169" Type="http://schemas.openxmlformats.org/officeDocument/2006/relationships/hyperlink" Target="https://www.rcreee.org/sites/default/files/arabfutureenergyindexrenewableenergy_2019.pdf" TargetMode="External"/><Relationship Id="rId185" Type="http://schemas.openxmlformats.org/officeDocument/2006/relationships/hyperlink" Target="https://www.rcreee.org/sites/default/files/arabfutureenergyindexrenewableenergy_2019.pdf" TargetMode="External"/><Relationship Id="rId4" Type="http://schemas.openxmlformats.org/officeDocument/2006/relationships/hyperlink" Target="https://www.rcreee.org/sites/default/files/arabfutureenergyindexrenewableenergy_2019.pdf" TargetMode="External"/><Relationship Id="rId9" Type="http://schemas.openxmlformats.org/officeDocument/2006/relationships/hyperlink" Target="https://www.irena.org/IRENADocuments/Statistical_Profiles/Africa/Algeria_Africa_RE_SP.pdf" TargetMode="External"/><Relationship Id="rId180" Type="http://schemas.openxmlformats.org/officeDocument/2006/relationships/hyperlink" Target="https://www.rcreee.org/sites/default/files/arabfutureenergyindexrenewableenergy_2019.pdf" TargetMode="External"/><Relationship Id="rId210" Type="http://schemas.openxmlformats.org/officeDocument/2006/relationships/hyperlink" Target="https://www.irena.org/IRENADocuments/Statistical_Profiles/Africa/Zimbabwe_Africa_RE_SP.pdf" TargetMode="External"/><Relationship Id="rId26" Type="http://schemas.openxmlformats.org/officeDocument/2006/relationships/hyperlink" Target="https://www.irena.org/publications/2021/March/Renewable-Capacity-Statistics-2021" TargetMode="External"/><Relationship Id="rId47" Type="http://schemas.openxmlformats.org/officeDocument/2006/relationships/hyperlink" Target="https://www.irena.org/IRENADocuments/Statistical_Profiles/South%20America/Brazil_South%20America_RE_SP.pdf" TargetMode="External"/><Relationship Id="rId68" Type="http://schemas.openxmlformats.org/officeDocument/2006/relationships/hyperlink" Target="https://www.irena.org/publications/2021/March/Renewable-Capacity-Statistics-2021" TargetMode="External"/><Relationship Id="rId89" Type="http://schemas.openxmlformats.org/officeDocument/2006/relationships/hyperlink" Target="https://mercomindia.com/rajasthan-solar-policy-target-achieving-25gw-capacity/" TargetMode="External"/><Relationship Id="rId112" Type="http://schemas.openxmlformats.org/officeDocument/2006/relationships/hyperlink" Target="https://www.irena.org/publications/2021/March/Renewable-Capacity-Statistics-2021" TargetMode="External"/><Relationship Id="rId133" Type="http://schemas.openxmlformats.org/officeDocument/2006/relationships/hyperlink" Target="https://www.rcreee.org/sites/default/files/arabfutureenergyindexrenewableenergy_2019.pdf" TargetMode="External"/><Relationship Id="rId154" Type="http://schemas.openxmlformats.org/officeDocument/2006/relationships/hyperlink" Target="https://ec.europa.eu/energy/sites/ener/files/documents/ec_courtesy_translation_pt_necp.pdf" TargetMode="External"/><Relationship Id="rId175" Type="http://schemas.openxmlformats.org/officeDocument/2006/relationships/hyperlink" Target="https://ec.europa.eu/energy/sites/ener/files/documents/es_final_necp_main_en.pdf" TargetMode="External"/><Relationship Id="rId196" Type="http://schemas.openxmlformats.org/officeDocument/2006/relationships/hyperlink" Target="https://renews.biz/59641/virginia-signs-21gw-renewables-target-into-law/" TargetMode="External"/><Relationship Id="rId200" Type="http://schemas.openxmlformats.org/officeDocument/2006/relationships/hyperlink" Target="https://energy.economictimes.indiatimes.com/news/renewable/uzbekistan-to-double-power-generating-capacity-go-heavy-on-renewables/75533279" TargetMode="External"/><Relationship Id="rId16" Type="http://schemas.openxmlformats.org/officeDocument/2006/relationships/hyperlink" Target="https://www.energy.gov.dz/?rubrique=energies-nouvelles-renouvelables-et-maitrise-de-lrenergie" TargetMode="External"/><Relationship Id="rId37" Type="http://schemas.openxmlformats.org/officeDocument/2006/relationships/hyperlink" Target="https://www.rcreee.org/sites/default/files/arabfutureenergyindexrenewableenergy_2019.pdf" TargetMode="External"/><Relationship Id="rId58" Type="http://schemas.openxmlformats.org/officeDocument/2006/relationships/hyperlink" Target="https://www.irena.org/publications/2021/March/Renewable-Capacity-Statistics-2021" TargetMode="External"/><Relationship Id="rId79" Type="http://schemas.openxmlformats.org/officeDocument/2006/relationships/hyperlink" Target="http://taiyangnews.info/markets/new-german-solar-target-98-gw-by-2030/" TargetMode="External"/><Relationship Id="rId102" Type="http://schemas.openxmlformats.org/officeDocument/2006/relationships/hyperlink" Target="https://www.irena.org/publications/2021/March/Renewable-Capacity-Statistics-2021" TargetMode="External"/><Relationship Id="rId123" Type="http://schemas.openxmlformats.org/officeDocument/2006/relationships/hyperlink" Target="https://www.enerdata.net/publications/daily-energy-news/lithuania-selects-area-baltic-sea-700-mw-wind-project.html" TargetMode="External"/><Relationship Id="rId144" Type="http://schemas.openxmlformats.org/officeDocument/2006/relationships/hyperlink" Target="https://www.irena.org/publications/2021/March/Renewable-Capacity-Statistics-2021" TargetMode="External"/><Relationship Id="rId90" Type="http://schemas.openxmlformats.org/officeDocument/2006/relationships/hyperlink" Target="https://mercomindia.com/rajasthan-solar-2025-policy/" TargetMode="External"/><Relationship Id="rId165" Type="http://schemas.openxmlformats.org/officeDocument/2006/relationships/hyperlink" Target="https://www.meed.com/saudi-arabia-renewable-energy-target/" TargetMode="External"/><Relationship Id="rId186" Type="http://schemas.openxmlformats.org/officeDocument/2006/relationships/hyperlink" Target="https://www.irena.org/publications/2021/March/Renewable-Capacity-Statistics-2021" TargetMode="External"/><Relationship Id="rId27" Type="http://schemas.openxmlformats.org/officeDocument/2006/relationships/hyperlink" Target="https://www.irena.org/publications/2021/March/Renewable-Capacity-Statistics-2021" TargetMode="External"/><Relationship Id="rId48" Type="http://schemas.openxmlformats.org/officeDocument/2006/relationships/hyperlink" Target="https://balkangreenenergynews.com/bulgaria-to-add-2-65-gw-of-renewables-capacity-by-2030/" TargetMode="External"/><Relationship Id="rId69" Type="http://schemas.openxmlformats.org/officeDocument/2006/relationships/hyperlink" Target="https://www.rcreee.org/sites/default/files/arabfutureenergyindexrenewableenergy_2019.pdf" TargetMode="External"/><Relationship Id="rId113" Type="http://schemas.openxmlformats.org/officeDocument/2006/relationships/hyperlink" Target="https://www.irena.org/IRENADocuments/Statistical_Profiles/Africa/Lesotho_Africa_RE_SP.pdf" TargetMode="External"/><Relationship Id="rId134" Type="http://schemas.openxmlformats.org/officeDocument/2006/relationships/hyperlink" Target="https://www.rcreee.org/sites/default/files/arabfutureenergyindexrenewableenergy_2019.pdf" TargetMode="External"/><Relationship Id="rId80" Type="http://schemas.openxmlformats.org/officeDocument/2006/relationships/hyperlink" Target="https://www.euractiv.com/section/energy/news/germanys-updated-renewable-energy-act-lacks-ambition-critics-say/" TargetMode="External"/><Relationship Id="rId155" Type="http://schemas.openxmlformats.org/officeDocument/2006/relationships/hyperlink" Target="https://ec.europa.eu/energy/sites/ener/files/documents/ec_courtesy_translation_pt_necp.pdf" TargetMode="External"/><Relationship Id="rId176" Type="http://schemas.openxmlformats.org/officeDocument/2006/relationships/hyperlink" Target="https://ec.europa.eu/energy/sites/ener/files/documents/es_final_necp_main_en.pdf" TargetMode="External"/><Relationship Id="rId197" Type="http://schemas.openxmlformats.org/officeDocument/2006/relationships/hyperlink" Target="https://renews.biz/59641/virginia-signs-21gw-renewables-target-into-law/" TargetMode="External"/><Relationship Id="rId201" Type="http://schemas.openxmlformats.org/officeDocument/2006/relationships/hyperlink" Target="https://www.irena.org/IRENADocuments/Statistical_Profiles/Asia/Uzbekistan_Asia_RE_SP.pdf" TargetMode="External"/><Relationship Id="rId17" Type="http://schemas.openxmlformats.org/officeDocument/2006/relationships/hyperlink" Target="https://www.energy.gov.dz/?rubrique=energies-nouvelles-renouvelables-et-maitrise-de-lrenergie" TargetMode="External"/><Relationship Id="rId38" Type="http://schemas.openxmlformats.org/officeDocument/2006/relationships/hyperlink" Target="https://www.rcreee.org/sites/default/files/arabfutureenergyindexrenewableenergy_2019.pdf" TargetMode="External"/><Relationship Id="rId59" Type="http://schemas.openxmlformats.org/officeDocument/2006/relationships/hyperlink" Target="https://www.irena.org/publications/2021/March/Renewable-Capacity-Statistics-2021" TargetMode="External"/><Relationship Id="rId103" Type="http://schemas.openxmlformats.org/officeDocument/2006/relationships/hyperlink" Target="https://www.rcreee.org/sites/default/files/arabfutureenergyindexrenewableenergy_2019.pdf" TargetMode="External"/><Relationship Id="rId124" Type="http://schemas.openxmlformats.org/officeDocument/2006/relationships/hyperlink" Target="https://www.irena.org/publications/2020/Jul/Renewable-energy-statistics-2020" TargetMode="External"/><Relationship Id="rId70" Type="http://schemas.openxmlformats.org/officeDocument/2006/relationships/hyperlink" Target="https://www.rcreee.org/sites/default/files/arabfutureenergyindexrenewableenergy_2019.pdf" TargetMode="External"/><Relationship Id="rId91" Type="http://schemas.openxmlformats.org/officeDocument/2006/relationships/hyperlink" Target="https://www.rcreee.org/sites/default/files/arabfutureenergyindexrenewableenergy_2019.pdf" TargetMode="External"/><Relationship Id="rId145" Type="http://schemas.openxmlformats.org/officeDocument/2006/relationships/hyperlink" Target="https://www.doe.gov.ph/sites/default/files/pdf/pep/pep-2018-2040-final.pdf" TargetMode="External"/><Relationship Id="rId166" Type="http://schemas.openxmlformats.org/officeDocument/2006/relationships/hyperlink" Target="https://www.meed.com/saudi-arabia-renewable-energy-target/" TargetMode="External"/><Relationship Id="rId187" Type="http://schemas.openxmlformats.org/officeDocument/2006/relationships/hyperlink" Target="https://www.irena.org/publications/2021/March/Renewable-Capacity-Statistics-2021" TargetMode="External"/><Relationship Id="rId1" Type="http://schemas.openxmlformats.org/officeDocument/2006/relationships/hyperlink" Target="https://windeurope.org/newsroom/press-releases/industry-ready-to-deliver-on-eus-plan-for-25-fold-increase-in-offshore-wind/" TargetMode="External"/><Relationship Id="rId28" Type="http://schemas.openxmlformats.org/officeDocument/2006/relationships/hyperlink" Target="https://www.irena.org/publications/2021/March/Renewable-Capacity-Statistics-2021" TargetMode="External"/><Relationship Id="rId49" Type="http://schemas.openxmlformats.org/officeDocument/2006/relationships/hyperlink" Target="https://www.irena.org/IRENADocuments/Statistical_Profiles/Africa/Cabo%20Verde_Africa_RE_SP.pdf" TargetMode="External"/><Relationship Id="rId114" Type="http://schemas.openxmlformats.org/officeDocument/2006/relationships/hyperlink" Target="https://www.irena.org/publications/2021/March/Renewable-Capacity-Statistics-2021" TargetMode="External"/><Relationship Id="rId60" Type="http://schemas.openxmlformats.org/officeDocument/2006/relationships/hyperlink" Target="https://www.irena.org/publications/2021/March/Renewable-Capacity-Statistics-2021" TargetMode="External"/><Relationship Id="rId81" Type="http://schemas.openxmlformats.org/officeDocument/2006/relationships/hyperlink" Target="http://taiyangnews.info/markets/germany-approves-climate-protection-act-2030/" TargetMode="External"/><Relationship Id="rId135" Type="http://schemas.openxmlformats.org/officeDocument/2006/relationships/hyperlink" Target="https://www.irena.org/publications/2021/March/Renewable-Capacity-Statistics-2021" TargetMode="External"/><Relationship Id="rId156" Type="http://schemas.openxmlformats.org/officeDocument/2006/relationships/hyperlink" Target="https://ec.europa.eu/energy/sites/ener/files/documents/ec_courtesy_translation_pt_necp.pdf" TargetMode="External"/><Relationship Id="rId177" Type="http://schemas.openxmlformats.org/officeDocument/2006/relationships/hyperlink" Target="https://ec.europa.eu/energy/sites/ener/files/documents/es_final_necp_main_en.pdf" TargetMode="External"/><Relationship Id="rId198" Type="http://schemas.openxmlformats.org/officeDocument/2006/relationships/hyperlink" Target="https://renews.biz/59641/virginia-signs-21gw-renewables-target-into-law/" TargetMode="External"/><Relationship Id="rId202" Type="http://schemas.openxmlformats.org/officeDocument/2006/relationships/hyperlink" Target="https://www.irena.org/IRENADocuments/Statistical_Profiles/Asia/Viet%20Nam_Asia_RE_SP.pdf" TargetMode="External"/><Relationship Id="rId18" Type="http://schemas.openxmlformats.org/officeDocument/2006/relationships/hyperlink" Target="https://www.irena.org/publications/2021/March/Renewable-Capacity-Statistics-2021" TargetMode="External"/><Relationship Id="rId39" Type="http://schemas.openxmlformats.org/officeDocument/2006/relationships/hyperlink" Target="https://www.rcreee.org/sites/default/files/arabfutureenergyindexrenewableenergy_2019.pdf" TargetMode="External"/><Relationship Id="rId50" Type="http://schemas.openxmlformats.org/officeDocument/2006/relationships/hyperlink" Target="https://www.irena.org/IRENADocuments/Statistical_Profiles/Africa/Cameroon_Africa_RE_SP.pdf" TargetMode="External"/><Relationship Id="rId104" Type="http://schemas.openxmlformats.org/officeDocument/2006/relationships/hyperlink" Target="https://www.irena.org/publications/2021/March/Renewable-Capacity-Statistics-2021" TargetMode="External"/><Relationship Id="rId125" Type="http://schemas.openxmlformats.org/officeDocument/2006/relationships/hyperlink" Target="https://www.irena.org/publications/2021/March/Renewable-Capacity-Statistics-2021" TargetMode="External"/><Relationship Id="rId146" Type="http://schemas.openxmlformats.org/officeDocument/2006/relationships/hyperlink" Target="https://dre.pt/application/conteudo/137618093" TargetMode="External"/><Relationship Id="rId167" Type="http://schemas.openxmlformats.org/officeDocument/2006/relationships/hyperlink" Target="https://www.meed.com/saudi-arabia-renewable-energy-target/" TargetMode="External"/><Relationship Id="rId188" Type="http://schemas.openxmlformats.org/officeDocument/2006/relationships/hyperlink" Target="https://www.irena.org/IRENADocuments/Statistical_Profiles/Asia/Timor-Leste_Asia_RE_SP.pdf" TargetMode="External"/><Relationship Id="rId71" Type="http://schemas.openxmlformats.org/officeDocument/2006/relationships/hyperlink" Target="https://www.irena.org/publications/2021/March/Renewable-Capacity-Statistics-2021" TargetMode="External"/><Relationship Id="rId92" Type="http://schemas.openxmlformats.org/officeDocument/2006/relationships/hyperlink" Target="https://www.irena.org/publications/2021/March/Renewable-Capacity-Statistics-2021" TargetMode="External"/><Relationship Id="rId2" Type="http://schemas.openxmlformats.org/officeDocument/2006/relationships/hyperlink" Target="https://www.cnbc.com/2020/11/19/europe-plans-25-fold-increase-in-offshore-wind-capacity-by-2050.html" TargetMode="External"/><Relationship Id="rId29" Type="http://schemas.openxmlformats.org/officeDocument/2006/relationships/hyperlink" Target="https://www.irena.org/publications/2021/March/Renewable-Capacity-Statistics-2021" TargetMode="External"/><Relationship Id="rId40" Type="http://schemas.openxmlformats.org/officeDocument/2006/relationships/hyperlink" Target="https://www.rcreee.org/sites/default/files/arabfutureenergyindexrenewableenergy_2019.pdf" TargetMode="External"/><Relationship Id="rId115" Type="http://schemas.openxmlformats.org/officeDocument/2006/relationships/hyperlink" Target="https://www.irena.org/IRENADocuments/Statistical_Profiles/Africa/Lesotho_Africa_RE_SP.pdf" TargetMode="External"/><Relationship Id="rId136" Type="http://schemas.openxmlformats.org/officeDocument/2006/relationships/hyperlink" Target="https://www.rcreee.org/sites/default/files/arabfutureenergyindexrenewableenergy_2019.pdf" TargetMode="External"/><Relationship Id="rId157" Type="http://schemas.openxmlformats.org/officeDocument/2006/relationships/hyperlink" Target="https://ec.europa.eu/energy/sites/ener/files/documents/ec_courtesy_translation_pt_necp.pdf" TargetMode="External"/><Relationship Id="rId178" Type="http://schemas.openxmlformats.org/officeDocument/2006/relationships/hyperlink" Target="https://ec.europa.eu/energy/sites/ener/files/documents/es_final_necp_main_en.pdf" TargetMode="External"/></Relationships>
</file>

<file path=xl/worksheets/_rels/sheet48.xml.rels><?xml version="1.0" encoding="UTF-8" standalone="yes"?>
<Relationships xmlns="http://schemas.openxmlformats.org/package/2006/relationships"><Relationship Id="rId117" Type="http://schemas.openxmlformats.org/officeDocument/2006/relationships/hyperlink" Target="https://www.epure.org/about-ethanol/fuel-market/overview-of-biofuels-obligations-in-the-eu/" TargetMode="External"/><Relationship Id="rId21" Type="http://schemas.openxmlformats.org/officeDocument/2006/relationships/hyperlink" Target="https://www.eurosolar.de/en/index.php/sections-eurosolar/austria-eurosolar-sections/780-national-energy-action-plan-of-austria" TargetMode="External"/><Relationship Id="rId42" Type="http://schemas.openxmlformats.org/officeDocument/2006/relationships/hyperlink" Target="https://www.irena.org/IRENADocuments/Statistical_Profiles/North%20America/Canada_North%20America_RE_SP.pdf" TargetMode="External"/><Relationship Id="rId63" Type="http://schemas.openxmlformats.org/officeDocument/2006/relationships/hyperlink" Target="https://mzoe.gov.hr/UserDocsImages/UPRAVA%20ZA%20ENERGETIKU/Strategije,%20planovi%20i%20programi/National_Action_Plan%20for%20Renewable%20Energy%20Sources%20to%202020.pdf" TargetMode="External"/><Relationship Id="rId84" Type="http://schemas.openxmlformats.org/officeDocument/2006/relationships/hyperlink" Target="https://www.ieabioenergy.com/wp-content/uploads/2018/10/CountryReport2018_Finland_final.pdf" TargetMode="External"/><Relationship Id="rId138" Type="http://schemas.openxmlformats.org/officeDocument/2006/relationships/hyperlink" Target="https://renewablesnow.com/news/ireland-commits-to-70-renewables-with-new-action-plan-658394/" TargetMode="External"/><Relationship Id="rId159" Type="http://schemas.openxmlformats.org/officeDocument/2006/relationships/hyperlink" Target="https://www.connaissancedesenergies.org/sites/default/files/pdf-actualites/Luxembourg_2020_Energy_Policy_Review.pdf" TargetMode="External"/><Relationship Id="rId170" Type="http://schemas.openxmlformats.org/officeDocument/2006/relationships/hyperlink" Target="https://www.epure.org/wp-content/uploads/2021/01/201104-DEF-REP-Overview-of-biofuels-policies-and-markets-across-the-EU-Nov.-2020.pdf" TargetMode="External"/><Relationship Id="rId191" Type="http://schemas.openxmlformats.org/officeDocument/2006/relationships/hyperlink" Target="https://www.presidencia.gov.py/archivos/documentos/DECRETO3500_0m7n1d1y.PDF" TargetMode="External"/><Relationship Id="rId205" Type="http://schemas.openxmlformats.org/officeDocument/2006/relationships/hyperlink" Target="https://portugalms.com/en/jose-mendes-portugal-is-the-fourth-european-country-with-the-highest-number-of-electric-vehicles-sold/" TargetMode="External"/><Relationship Id="rId226" Type="http://schemas.openxmlformats.org/officeDocument/2006/relationships/hyperlink" Target="https://www.epure.org/about-ethanol/fuel-market/overview-of-biofuels-obligations-in-the-eu/" TargetMode="External"/><Relationship Id="rId247" Type="http://schemas.openxmlformats.org/officeDocument/2006/relationships/hyperlink" Target="https://www.epure.org/about-ethanol/fuel-market/overview-of-biofuels-obligations-in-the-eu/" TargetMode="External"/><Relationship Id="rId107" Type="http://schemas.openxmlformats.org/officeDocument/2006/relationships/hyperlink" Target="https://wallbox.com/en_catalog/ev-incentives-in-germany" TargetMode="External"/><Relationship Id="rId11" Type="http://schemas.openxmlformats.org/officeDocument/2006/relationships/hyperlink" Target="https://assets.cdn.thewebconsole.com/S3WEB8203/images/Aussies-shun-biofuels-despite-world-trends-and-Australia-s-global-position-as-major-biodiesel-feedstock-supplier-mon-9-nov-2020.pdf?m=c5db07d91dbed7065228c49f9099f5a0" TargetMode="External"/><Relationship Id="rId32" Type="http://schemas.openxmlformats.org/officeDocument/2006/relationships/hyperlink" Target="https://www.fuelsandlubes.com/brazil-boosts-biodiesel-blend-diesel-fuel-12/" TargetMode="External"/><Relationship Id="rId53" Type="http://schemas.openxmlformats.org/officeDocument/2006/relationships/hyperlink" Target="http://www.ethanolproducer.com/articles/17618/report-china-may-lower-e10-mandate-to-e5" TargetMode="External"/><Relationship Id="rId74" Type="http://schemas.openxmlformats.org/officeDocument/2006/relationships/hyperlink" Target="https://www.eurosolar.de/en/index.php/sections-eurosolar/denmark" TargetMode="External"/><Relationship Id="rId128" Type="http://schemas.openxmlformats.org/officeDocument/2006/relationships/hyperlink" Target="https://www.deccanherald.com/state/top-karnataka-stories/karnataka-govt-to-waive-registration-fee-stamp-duty-for-electric-vehicles-853729.html" TargetMode="External"/><Relationship Id="rId149" Type="http://schemas.openxmlformats.org/officeDocument/2006/relationships/hyperlink" Target="https://ec.europa.eu/energy/sites/default/files/documents/lv_final_necp_main_en.pdf" TargetMode="External"/><Relationship Id="rId5" Type="http://schemas.openxmlformats.org/officeDocument/2006/relationships/hyperlink" Target="https://www.businessinsider.com.au/act-electric-vehicle-interest-free-loans-free-registration-2020-11" TargetMode="External"/><Relationship Id="rId95" Type="http://schemas.openxmlformats.org/officeDocument/2006/relationships/hyperlink" Target="https://renewablesnow.com/news/france-raises-biofuel-blending-mandate-for-2019-2020-639060/" TargetMode="External"/><Relationship Id="rId160" Type="http://schemas.openxmlformats.org/officeDocument/2006/relationships/hyperlink" Target="https://www.epure.org/about-ethanol/fuel-market/overview-of-biofuels-obligations-in-the-eu/" TargetMode="External"/><Relationship Id="rId181" Type="http://schemas.openxmlformats.org/officeDocument/2006/relationships/hyperlink" Target="https://publications.jrc.ec.europa.eu/repository/bitstream/JRC118309/jrc118309_1.pdf" TargetMode="External"/><Relationship Id="rId216" Type="http://schemas.openxmlformats.org/officeDocument/2006/relationships/hyperlink" Target="https://ec.europa.eu/eurostat/web/energy/data/shares" TargetMode="External"/><Relationship Id="rId237" Type="http://schemas.openxmlformats.org/officeDocument/2006/relationships/hyperlink" Target="https://www.sciencedirect.com/science/article/abs/pii/S0306261912005612" TargetMode="External"/><Relationship Id="rId22" Type="http://schemas.openxmlformats.org/officeDocument/2006/relationships/hyperlink" Target="https://www4.unfccc.int/sites/ndcstaging/PublishedDocuments/Bangladesh%20First/INDC_2015_of_Bangladesh.pdf" TargetMode="External"/><Relationship Id="rId43" Type="http://schemas.openxmlformats.org/officeDocument/2006/relationships/hyperlink" Target="https://nationalpost.com/pmn/news-pmn/canada-news-pmn/canada-not-on-track-to-hit-its-first-electric-car-target-in-2025" TargetMode="External"/><Relationship Id="rId64" Type="http://schemas.openxmlformats.org/officeDocument/2006/relationships/hyperlink" Target="https://ec.europa.eu/eurostat/web/energy/data/shares" TargetMode="External"/><Relationship Id="rId118" Type="http://schemas.openxmlformats.org/officeDocument/2006/relationships/hyperlink" Target="https://ec.europa.eu/eurostat/web/energy/data/shares" TargetMode="External"/><Relationship Id="rId139" Type="http://schemas.openxmlformats.org/officeDocument/2006/relationships/hyperlink" Target="https://www.epure.org/about-ethanol/fuel-market/overview-of-biofuels-obligations-in-the-eu/" TargetMode="External"/><Relationship Id="rId85" Type="http://schemas.openxmlformats.org/officeDocument/2006/relationships/hyperlink" Target="https://ec.europa.eu/energy/sites/ener/files/documents/fi_final_necp_main_en.pdf" TargetMode="External"/><Relationship Id="rId150" Type="http://schemas.openxmlformats.org/officeDocument/2006/relationships/hyperlink" Target="https://ec.europa.eu/energy/sites/default/files/documents/lv_final_necp_main_en.pdf" TargetMode="External"/><Relationship Id="rId171" Type="http://schemas.openxmlformats.org/officeDocument/2006/relationships/hyperlink" Target="https://publications.jrc.ec.europa.eu/repository/bitstream/JRC118309/jrc118309_1.pdf" TargetMode="External"/><Relationship Id="rId192" Type="http://schemas.openxmlformats.org/officeDocument/2006/relationships/hyperlink" Target="https://ec.europa.eu/eurostat/web/energy/data/shares" TargetMode="External"/><Relationship Id="rId206" Type="http://schemas.openxmlformats.org/officeDocument/2006/relationships/hyperlink" Target="https://blog.wallbox.com/en/portugal-ev-incentives/" TargetMode="External"/><Relationship Id="rId227" Type="http://schemas.openxmlformats.org/officeDocument/2006/relationships/hyperlink" Target="https://publications.jrc.ec.europa.eu/repository/bitstream/JRC118309/jrc118309_1.pdf" TargetMode="External"/><Relationship Id="rId248" Type="http://schemas.openxmlformats.org/officeDocument/2006/relationships/hyperlink" Target="https://publications.jrc.ec.europa.eu/repository/bitstream/JRC118309/jrc118309_1.pdf" TargetMode="External"/><Relationship Id="rId12" Type="http://schemas.openxmlformats.org/officeDocument/2006/relationships/hyperlink" Target="https://assets.cdn.thewebconsole.com/S3WEB8203/images/Aussies-shun-biofuels-despite-world-trends-and-Australia-s-global-position-as-major-biodiesel-feedstock-supplier-mon-9-nov-2020.pdf?m=c5db07d91dbed7065228c49f9099f5a1" TargetMode="External"/><Relationship Id="rId33" Type="http://schemas.openxmlformats.org/officeDocument/2006/relationships/hyperlink" Target="https://borneobulletin.com.bn/2020/07/brunei-targets-60pc-electric-vehicle-sales-2/" TargetMode="External"/><Relationship Id="rId108" Type="http://schemas.openxmlformats.org/officeDocument/2006/relationships/hyperlink" Target="https://ec.europa.eu/eurostat/web/energy/data/shares" TargetMode="External"/><Relationship Id="rId129" Type="http://schemas.openxmlformats.org/officeDocument/2006/relationships/hyperlink" Target="https://www.business-standard.com/article/economy-policy/tamil-nadu-to-set-up-exclusive-park-for-evs-targets-rs-50k-cr-investment-120080700394_1.html" TargetMode="External"/><Relationship Id="rId54" Type="http://schemas.openxmlformats.org/officeDocument/2006/relationships/hyperlink" Target="https://www.spglobal.com/platts/en/market-insights/latest-news/agriculture/093020-interview-china-to-keep-ethanol-program-steady-national-blend-rate-seen-at-4-us-grains-council" TargetMode="External"/><Relationship Id="rId75" Type="http://schemas.openxmlformats.org/officeDocument/2006/relationships/hyperlink" Target="https://www.epure.org/about-ethanol/fuel-market/overview-of-biofuels-obligations-in-the-eu/" TargetMode="External"/><Relationship Id="rId96" Type="http://schemas.openxmlformats.org/officeDocument/2006/relationships/hyperlink" Target="https://renewablesnow.com/news/france-raises-biofuel-blending-mandate-for-2019-2020-639060/" TargetMode="External"/><Relationship Id="rId140" Type="http://schemas.openxmlformats.org/officeDocument/2006/relationships/hyperlink" Target="https://www.gov.ie/en/policy-information/e1539-transport-energy/" TargetMode="External"/><Relationship Id="rId161" Type="http://schemas.openxmlformats.org/officeDocument/2006/relationships/hyperlink" Target="https://ec.europa.eu/eurostat/statistics-explained/index.php?title=File:Share_of_energy_from_renewable_sources_in_gross_electricity_consumption,_2004-2018_(%25).png" TargetMode="External"/><Relationship Id="rId182" Type="http://schemas.openxmlformats.org/officeDocument/2006/relationships/hyperlink" Target="https://publications.jrc.ec.europa.eu/repository/bitstream/JRC118309/jrc118309_1.pdf" TargetMode="External"/><Relationship Id="rId217" Type="http://schemas.openxmlformats.org/officeDocument/2006/relationships/hyperlink" Target="https://unfccc.int/sites/default/files/resource/BR4-1-4BR_SVK_SHM%C3%9A_final.pdf" TargetMode="External"/><Relationship Id="rId6" Type="http://schemas.openxmlformats.org/officeDocument/2006/relationships/hyperlink" Target="https://assets.cdn.thewebconsole.com/S3WEB8203/images/Aussies-shun-biofuels-despite-world-trends-and-Australia-s-global-position-as-major-biodiesel-feedstock-supplier-mon-9-nov-2020.pdf?m=c5db07d91dbed7065228c49f9099f5a0" TargetMode="External"/><Relationship Id="rId238" Type="http://schemas.openxmlformats.org/officeDocument/2006/relationships/hyperlink" Target="https://publications.jrc.ec.europa.eu/repository/bitstream/JRC118309/jrc118309_1.pdf" TargetMode="External"/><Relationship Id="rId23" Type="http://schemas.openxmlformats.org/officeDocument/2006/relationships/hyperlink" Target="https://ec.europa.eu/eurostat/web/energy/data/shares" TargetMode="External"/><Relationship Id="rId119" Type="http://schemas.openxmlformats.org/officeDocument/2006/relationships/hyperlink" Target="https://www.irena.org/IRENADocuments/Statistical_Profiles/Europe/Iceland_Europe_RE_SP.pdf" TargetMode="External"/><Relationship Id="rId44" Type="http://schemas.openxmlformats.org/officeDocument/2006/relationships/hyperlink" Target="https://www.canada.ca/en/natural-resources-canada/news/2020/02/canada-invests-in-ontarios-electric-vehicle-network.html" TargetMode="External"/><Relationship Id="rId65" Type="http://schemas.openxmlformats.org/officeDocument/2006/relationships/hyperlink" Target="https://www.irena.org/IRENADocuments/Statistical_Profiles/Europe/Cyprus_Europe_RE_SP.pdf" TargetMode="External"/><Relationship Id="rId86" Type="http://schemas.openxmlformats.org/officeDocument/2006/relationships/hyperlink" Target="https://www.epure.org/about-ethanol/fuel-market/overview-of-biofuels-obligations-in-the-eu/" TargetMode="External"/><Relationship Id="rId130" Type="http://schemas.openxmlformats.org/officeDocument/2006/relationships/hyperlink" Target="https://grains.org/buying-selling/ethanol-2/ethanol-market-profiles/indonesia/" TargetMode="External"/><Relationship Id="rId151" Type="http://schemas.openxmlformats.org/officeDocument/2006/relationships/hyperlink" Target="https://ec.europa.eu/energy/sites/default/files/documents/lv_final_necp_main_en.pdf" TargetMode="External"/><Relationship Id="rId172" Type="http://schemas.openxmlformats.org/officeDocument/2006/relationships/hyperlink" Target="https://www.irena.org/IRENADocuments/Statistical_Profiles/North%20America/Mexico_North%20America_RE_SP.pdf" TargetMode="External"/><Relationship Id="rId193" Type="http://schemas.openxmlformats.org/officeDocument/2006/relationships/hyperlink" Target="https://www.irena.org/IRENADocuments/Statistical_Profiles/Europe/Poland_Europe_RE_SP.pdf" TargetMode="External"/><Relationship Id="rId207" Type="http://schemas.openxmlformats.org/officeDocument/2006/relationships/hyperlink" Target="https://ec.europa.eu/eurostat/web/energy/data/shares" TargetMode="External"/><Relationship Id="rId228" Type="http://schemas.openxmlformats.org/officeDocument/2006/relationships/hyperlink" Target="http://www.scienceinafrica.com/biotechnology/energy/biofuel-south-africa-gearing-biobased-economy" TargetMode="External"/><Relationship Id="rId249" Type="http://schemas.openxmlformats.org/officeDocument/2006/relationships/hyperlink" Target="https://www.theverge.com/2020/11/17/21572312/uk-ban-combustion-engine-vehicles-sale-electric-cars" TargetMode="External"/><Relationship Id="rId13" Type="http://schemas.openxmlformats.org/officeDocument/2006/relationships/hyperlink" Target="https://thedriven.io/2020/11/30/western-australia-to-build-australias-longest-electric-vehicle-charging-route/" TargetMode="External"/><Relationship Id="rId109" Type="http://schemas.openxmlformats.org/officeDocument/2006/relationships/hyperlink" Target="https://www.irena.org/IRENADocuments/Statistical_Profiles/Europe/Greece_Europe_RE_SP.pdf" TargetMode="External"/><Relationship Id="rId34" Type="http://schemas.openxmlformats.org/officeDocument/2006/relationships/hyperlink" Target="https://ec.europa.eu/eurostat/web/energy/data/shares" TargetMode="External"/><Relationship Id="rId55" Type="http://schemas.openxmlformats.org/officeDocument/2006/relationships/hyperlink" Target="https://technode.com/2020/11/25/chinas-new-nev-plan-targets-battery-electrics-quality-brands/" TargetMode="External"/><Relationship Id="rId76" Type="http://schemas.openxmlformats.org/officeDocument/2006/relationships/hyperlink" Target="https://www.epure.org/about-ethanol/fuel-market/overview-of-biofuels-obligations-in-the-eu/" TargetMode="External"/><Relationship Id="rId97" Type="http://schemas.openxmlformats.org/officeDocument/2006/relationships/hyperlink" Target="https://europe.autonews.com/automakers/frances-new-13000-ev-incentive-most-generous-europe" TargetMode="External"/><Relationship Id="rId120" Type="http://schemas.openxmlformats.org/officeDocument/2006/relationships/hyperlink" Target="http://petroleum.nic.in/sites/default/files/biofuelpolicy2018_1.pdf" TargetMode="External"/><Relationship Id="rId141" Type="http://schemas.openxmlformats.org/officeDocument/2006/relationships/hyperlink" Target="https://ec.europa.eu/eurostat/web/energy/data/shares" TargetMode="External"/><Relationship Id="rId7" Type="http://schemas.openxmlformats.org/officeDocument/2006/relationships/hyperlink" Target="https://assets.cdn.thewebconsole.com/S3WEB8203/images/Aussies-shun-biofuels-despite-world-trends-and-Australia-s-global-position-as-major-biodiesel-feedstock-supplier-mon-9-nov-2020.pdf?m=c5db07d91dbed7065228c49f9099f5a0" TargetMode="External"/><Relationship Id="rId162" Type="http://schemas.openxmlformats.org/officeDocument/2006/relationships/hyperlink" Target="https://www.climate-laws.org/geographies/north-macedonia-republic-of-north-macedonia/policies/action-plan-on-renewable-energy-sources" TargetMode="External"/><Relationship Id="rId183" Type="http://schemas.openxmlformats.org/officeDocument/2006/relationships/hyperlink" Target="https://www.transport.govt.nz/area-of-interest/environment-and-climate-change/electric-vehicles-programme/" TargetMode="External"/><Relationship Id="rId218" Type="http://schemas.openxmlformats.org/officeDocument/2006/relationships/hyperlink" Target="https://ec.europa.eu/energy/sites/ener/files/sk_final_necp_main_en.pdf" TargetMode="External"/><Relationship Id="rId239" Type="http://schemas.openxmlformats.org/officeDocument/2006/relationships/hyperlink" Target="https://ihsmarkit.com/research-analysis/thai-government-announces-ev-roadmap.html" TargetMode="External"/><Relationship Id="rId250" Type="http://schemas.openxmlformats.org/officeDocument/2006/relationships/hyperlink" Target="https://fas.org/sgp/crs/misc/R43325.pdf" TargetMode="External"/><Relationship Id="rId24" Type="http://schemas.openxmlformats.org/officeDocument/2006/relationships/hyperlink" Target="https://www.irena.org/IRENADocuments/Statistical_Profiles/Europe/Belgium_Europe_RE_SP.pdf" TargetMode="External"/><Relationship Id="rId45" Type="http://schemas.openxmlformats.org/officeDocument/2006/relationships/hyperlink" Target="https://www.cbc.ca/news/canada/new-brunswick/new-brunswick-electric-vehicle-target-missed-1.5453292" TargetMode="External"/><Relationship Id="rId66" Type="http://schemas.openxmlformats.org/officeDocument/2006/relationships/hyperlink" Target="https://ec.europa.eu/energy/sites/ener/files/documents/cy_final_necp_main_en.pdf" TargetMode="External"/><Relationship Id="rId87" Type="http://schemas.openxmlformats.org/officeDocument/2006/relationships/hyperlink" Target="https://aviationbenefits.org/newswire/2019/06/finland-to-join-nordic-forefront-in-reducing-emissions-in-aviation/" TargetMode="External"/><Relationship Id="rId110" Type="http://schemas.openxmlformats.org/officeDocument/2006/relationships/hyperlink" Target="https://ec.europa.eu/energy/sites/ener/files/el_final_necp_main_en.pdf" TargetMode="External"/><Relationship Id="rId131" Type="http://schemas.openxmlformats.org/officeDocument/2006/relationships/hyperlink" Target="https://www.argusmedia.com/en/news/2121226-indonesia-pushes-ahead-with-biodiesel-programme" TargetMode="External"/><Relationship Id="rId152" Type="http://schemas.openxmlformats.org/officeDocument/2006/relationships/hyperlink" Target="https://ec.europa.eu/eurostat/web/energy/data/shares" TargetMode="External"/><Relationship Id="rId173" Type="http://schemas.openxmlformats.org/officeDocument/2006/relationships/hyperlink" Target="https://uk.reuters.com/article/us-mexico-ethanol/mexicos-supreme-court-rules-against-hiking-ethanol-fuel-content-idUSKBN1ZF05M" TargetMode="External"/><Relationship Id="rId194" Type="http://schemas.openxmlformats.org/officeDocument/2006/relationships/hyperlink" Target="https://ec.europa.eu/energy/sites/ener/files/documents/pl_final_necp_summary_en.pdf" TargetMode="External"/><Relationship Id="rId208" Type="http://schemas.openxmlformats.org/officeDocument/2006/relationships/hyperlink" Target="https://www.irena.org/IRENADocuments/Statistical_Profiles/Europe/Romania_Europe_RE_SP.pdf" TargetMode="External"/><Relationship Id="rId229" Type="http://schemas.openxmlformats.org/officeDocument/2006/relationships/hyperlink" Target="https://ec.europa.eu/eurostat/web/energy/data/shares" TargetMode="External"/><Relationship Id="rId240" Type="http://schemas.openxmlformats.org/officeDocument/2006/relationships/hyperlink" Target="https://ihsmarkit.com/research-analysis/thai-government-announces-ev-roadmap.html" TargetMode="External"/><Relationship Id="rId14" Type="http://schemas.openxmlformats.org/officeDocument/2006/relationships/hyperlink" Target="https://ec.europa.eu/eurostat/web/energy/data/shares" TargetMode="External"/><Relationship Id="rId35" Type="http://schemas.openxmlformats.org/officeDocument/2006/relationships/hyperlink" Target="https://www.eurosolar.de/en/index.php/sections-eurosolar/bulgaria" TargetMode="External"/><Relationship Id="rId56" Type="http://schemas.openxmlformats.org/officeDocument/2006/relationships/hyperlink" Target="https://phys.org/news/2019-03-china-hainan-province-fossil-fuel.html" TargetMode="External"/><Relationship Id="rId77" Type="http://schemas.openxmlformats.org/officeDocument/2006/relationships/hyperlink" Target="https://publications.jrc.ec.europa.eu/repository/bitstream/JRC118309/jrc118309_1.pdf" TargetMode="External"/><Relationship Id="rId100" Type="http://schemas.openxmlformats.org/officeDocument/2006/relationships/hyperlink" Target="https://www.eurosolar.de/en/index.php/sections-eurosolar/germany" TargetMode="External"/><Relationship Id="rId8" Type="http://schemas.openxmlformats.org/officeDocument/2006/relationships/hyperlink" Target="https://assets.cdn.thewebconsole.com/S3WEB8203/images/Aussies-shun-biofuels-despite-world-trends-and-Australia-s-global-position-as-major-biodiesel-feedstock-supplier-mon-9-nov-2020.pdf?m=c5db07d91dbed7065228c49f9099f5a0" TargetMode="External"/><Relationship Id="rId98" Type="http://schemas.openxmlformats.org/officeDocument/2006/relationships/hyperlink" Target="https://europe.autonews.com/automakers/frances-new-13000-ev-incentive-most-generous-europe" TargetMode="External"/><Relationship Id="rId121" Type="http://schemas.openxmlformats.org/officeDocument/2006/relationships/hyperlink" Target="http://petroleum.nic.in/sites/default/files/biofuelpolicy2018_1.pdf" TargetMode="External"/><Relationship Id="rId142" Type="http://schemas.openxmlformats.org/officeDocument/2006/relationships/hyperlink" Target="https://ec.europa.eu/energy/sites/default/files/documents/it_final_necp_main_en.pdf" TargetMode="External"/><Relationship Id="rId163" Type="http://schemas.openxmlformats.org/officeDocument/2006/relationships/hyperlink" Target="https://www.spglobal.com/platts/en/market-insights/latest-news/agriculture/041620-malaysia-seeks-to-delay-b20-biodiesel-implementation-citing-covid-19-difficulties" TargetMode="External"/><Relationship Id="rId184" Type="http://schemas.openxmlformats.org/officeDocument/2006/relationships/hyperlink" Target="https://ec.europa.eu/eurostat/web/energy/data/shares" TargetMode="External"/><Relationship Id="rId219" Type="http://schemas.openxmlformats.org/officeDocument/2006/relationships/hyperlink" Target="https://www.epure.org/about-ethanol/fuel-market/overview-of-biofuels-obligations-in-the-eu/" TargetMode="External"/><Relationship Id="rId230" Type="http://schemas.openxmlformats.org/officeDocument/2006/relationships/hyperlink" Target="https://www.eurosolar.de/en/index.php/sections-eurosolar/spain?start=5" TargetMode="External"/><Relationship Id="rId251" Type="http://schemas.openxmlformats.org/officeDocument/2006/relationships/hyperlink" Target="https://www.eia.gov/todayinenergy/detail.php?id=37712" TargetMode="External"/><Relationship Id="rId25" Type="http://schemas.openxmlformats.org/officeDocument/2006/relationships/hyperlink" Target="https://www.epure.org/about-ethanol/fuel-market/overview-of-biofuels-obligations-in-the-eu/" TargetMode="External"/><Relationship Id="rId46" Type="http://schemas.openxmlformats.org/officeDocument/2006/relationships/hyperlink" Target="https://www2.gov.bc.ca/gov/content/industry/electricity-alternative-energy/transportation-energies/clean-transportation-policies-programs/zero-emission-vehicles-act" TargetMode="External"/><Relationship Id="rId67" Type="http://schemas.openxmlformats.org/officeDocument/2006/relationships/hyperlink" Target="https://www.epure.org/about-ethanol/fuel-market/overview-of-biofuels-obligations-in-the-eu/" TargetMode="External"/><Relationship Id="rId88" Type="http://schemas.openxmlformats.org/officeDocument/2006/relationships/hyperlink" Target="https://www.epure.org/about-ethanol/fuel-market/overview-of-biofuels-obligations-in-the-eu/" TargetMode="External"/><Relationship Id="rId111" Type="http://schemas.openxmlformats.org/officeDocument/2006/relationships/hyperlink" Target="https://www.epure.org/about-ethanol/fuel-market/overview-of-biofuels-obligations-in-the-eu/" TargetMode="External"/><Relationship Id="rId132" Type="http://schemas.openxmlformats.org/officeDocument/2006/relationships/hyperlink" Target="https://jakartaglobe.id/business/indonesia-seeks-to-expand-green-fuel-production-to-100-by-2022" TargetMode="External"/><Relationship Id="rId153" Type="http://schemas.openxmlformats.org/officeDocument/2006/relationships/hyperlink" Target="https://www.irena.org/IRENADocuments/Statistical_Profiles/Europe/Lithuania_Europe_RE_SP.pdf" TargetMode="External"/><Relationship Id="rId174" Type="http://schemas.openxmlformats.org/officeDocument/2006/relationships/hyperlink" Target="https://www.iea.org/reports/moldova-energy-profile/sustainable-development" TargetMode="External"/><Relationship Id="rId195" Type="http://schemas.openxmlformats.org/officeDocument/2006/relationships/hyperlink" Target="https://www.epure.org/about-ethanol/fuel-market/overview-of-biofuels-obligations-in-the-eu/" TargetMode="External"/><Relationship Id="rId209" Type="http://schemas.openxmlformats.org/officeDocument/2006/relationships/hyperlink" Target="https://ec.europa.eu/energy/sites/ener/files/documents/ro_final_necp_main_en.pdf" TargetMode="External"/><Relationship Id="rId220" Type="http://schemas.openxmlformats.org/officeDocument/2006/relationships/hyperlink" Target="https://www.epure.org/about-ethanol/fuel-market/overview-of-biofuels-obligations-in-the-eu/" TargetMode="External"/><Relationship Id="rId241" Type="http://schemas.openxmlformats.org/officeDocument/2006/relationships/hyperlink" Target="https://www.eea.europa.eu/data-and-maps/indicators/use-of-cleaner-and-alternative-fuels-2/assessment" TargetMode="External"/><Relationship Id="rId15" Type="http://schemas.openxmlformats.org/officeDocument/2006/relationships/hyperlink" Target="https://www.eurosolar.de/en/index.php/sections-eurosolar/austria-eurosolar-sections/780-national-energy-action-plan-of-austria" TargetMode="External"/><Relationship Id="rId36" Type="http://schemas.openxmlformats.org/officeDocument/2006/relationships/hyperlink" Target="https://ec.europa.eu/energy/sites/ener/files/documents/bg_final_necp_main_en.pdf" TargetMode="External"/><Relationship Id="rId57" Type="http://schemas.openxmlformats.org/officeDocument/2006/relationships/hyperlink" Target="https://ec.europa.eu/eurostat/web/energy/data/shares" TargetMode="External"/><Relationship Id="rId78" Type="http://schemas.openxmlformats.org/officeDocument/2006/relationships/hyperlink" Target="https://ec.europa.eu/eurostat/web/energy/data/shares" TargetMode="External"/><Relationship Id="rId99" Type="http://schemas.openxmlformats.org/officeDocument/2006/relationships/hyperlink" Target="https://ec.europa.eu/eurostat/web/energy/data/shares" TargetMode="External"/><Relationship Id="rId101" Type="http://schemas.openxmlformats.org/officeDocument/2006/relationships/hyperlink" Target="https://apps.fas.usda.gov/newgainapi/api/Report/DownloadReportByFileName?fileName=Biofuel%20Mandates%20in%20the%20EU%20by%20Member%20State%20in%202020_Berlin_European%20Union_05-26-2020" TargetMode="External"/><Relationship Id="rId122" Type="http://schemas.openxmlformats.org/officeDocument/2006/relationships/hyperlink" Target="http://petroleum.nic.in/sites/default/files/biofuelpolicy2018_1.pdf" TargetMode="External"/><Relationship Id="rId143" Type="http://schemas.openxmlformats.org/officeDocument/2006/relationships/hyperlink" Target="https://ec.europa.eu/energy/sites/default/files/documents/it_final_necp_main_en.pdf" TargetMode="External"/><Relationship Id="rId164" Type="http://schemas.openxmlformats.org/officeDocument/2006/relationships/hyperlink" Target="https://www.spglobal.com/platts/en/market-insights/latest-news/agriculture/041620-malaysia-seeks-to-delay-b20-biodiesel-implementation-citing-covid-19-difficulties" TargetMode="External"/><Relationship Id="rId185" Type="http://schemas.openxmlformats.org/officeDocument/2006/relationships/hyperlink" Target="https://www.irena.org/IRENADocuments/Statistical_Profiles/Europe/Norway_Europe_RE_SP.pdf" TargetMode="External"/><Relationship Id="rId9" Type="http://schemas.openxmlformats.org/officeDocument/2006/relationships/hyperlink" Target="https://thedriven.io/2020/06/02/nsw-government-triples-ev-fleet-pledge-to-ease-regulations-for-charging-infrastructure/" TargetMode="External"/><Relationship Id="rId210" Type="http://schemas.openxmlformats.org/officeDocument/2006/relationships/hyperlink" Target="https://www.epure.org/about-ethanol/fuel-market/overview-of-biofuels-obligations-in-the-eu/" TargetMode="External"/><Relationship Id="rId26" Type="http://schemas.openxmlformats.org/officeDocument/2006/relationships/hyperlink" Target="https://www.epure.org/about-ethanol/fuel-market/overview-of-biofuels-obligations-in-the-eu/" TargetMode="External"/><Relationship Id="rId231" Type="http://schemas.openxmlformats.org/officeDocument/2006/relationships/hyperlink" Target="https://ec.europa.eu/energy/sites/ener/files/documents/es_final_necp_main_en.pdf" TargetMode="External"/><Relationship Id="rId252" Type="http://schemas.openxmlformats.org/officeDocument/2006/relationships/hyperlink" Target="https://afdc.energy.gov/fuels/laws/BIOD?state=MA" TargetMode="External"/><Relationship Id="rId47" Type="http://schemas.openxmlformats.org/officeDocument/2006/relationships/hyperlink" Target="http://biodieselmagazine.com/articles/2517203/manitoba-seek-comments-on-proposed-increase-to-biofuel-mandates" TargetMode="External"/><Relationship Id="rId68" Type="http://schemas.openxmlformats.org/officeDocument/2006/relationships/hyperlink" Target="https://ec.europa.eu/eurostat/web/energy/data/shares" TargetMode="External"/><Relationship Id="rId89" Type="http://schemas.openxmlformats.org/officeDocument/2006/relationships/hyperlink" Target="https://www.epure.org/about-ethanol/fuel-market/overview-of-biofuels-obligations-in-the-eu/" TargetMode="External"/><Relationship Id="rId112" Type="http://schemas.openxmlformats.org/officeDocument/2006/relationships/hyperlink" Target="https://www.epure.org/about-ethanol/fuel-market/overview-of-biofuels-obligations-in-the-eu/" TargetMode="External"/><Relationship Id="rId133" Type="http://schemas.openxmlformats.org/officeDocument/2006/relationships/hyperlink" Target="https://www.just-auto.com/analysis/indonesia-struggles-to-keep-ev-strategy-on-track_id197944.aspx" TargetMode="External"/><Relationship Id="rId154" Type="http://schemas.openxmlformats.org/officeDocument/2006/relationships/hyperlink" Target="https://ec.europa.eu/energy/sites/ener/files/documents/lt_final_necp_main_en.pdf" TargetMode="External"/><Relationship Id="rId175" Type="http://schemas.openxmlformats.org/officeDocument/2006/relationships/hyperlink" Target="https://www.iea.org/reports/moldova-energy-profile/sustainable-development" TargetMode="External"/><Relationship Id="rId196" Type="http://schemas.openxmlformats.org/officeDocument/2006/relationships/hyperlink" Target="https://www.epure.org/about-ethanol/fuel-market/overview-of-biofuels-obligations-in-the-eu/" TargetMode="External"/><Relationship Id="rId200" Type="http://schemas.openxmlformats.org/officeDocument/2006/relationships/hyperlink" Target="https://www.epure.org/about-ethanol/fuel-market/overview-of-biofuels-obligations-in-the-eu/" TargetMode="External"/><Relationship Id="rId16" Type="http://schemas.openxmlformats.org/officeDocument/2006/relationships/hyperlink" Target="https://ec.europa.eu/energy/sites/ener/files/documents/at_final_necp_main_en.pdf" TargetMode="External"/><Relationship Id="rId221" Type="http://schemas.openxmlformats.org/officeDocument/2006/relationships/hyperlink" Target="https://www.epure.org/about-ethanol/fuel-market/overview-of-biofuels-obligations-in-the-eu/" TargetMode="External"/><Relationship Id="rId242" Type="http://schemas.openxmlformats.org/officeDocument/2006/relationships/hyperlink" Target="https://www.irena.org/IRENADocuments/Statistical_Profiles/Eurasia/Turkey_Eurasia_RE_SP.pdf" TargetMode="External"/><Relationship Id="rId37" Type="http://schemas.openxmlformats.org/officeDocument/2006/relationships/hyperlink" Target="https://www.epure.org/about-ethanol/fuel-market/overview-of-biofuels-obligations-in-the-eu/" TargetMode="External"/><Relationship Id="rId58" Type="http://schemas.openxmlformats.org/officeDocument/2006/relationships/hyperlink" Target="https://ec.europa.eu/energy/sites/ener/files/documents/hr_swd_en.pdf" TargetMode="External"/><Relationship Id="rId79" Type="http://schemas.openxmlformats.org/officeDocument/2006/relationships/hyperlink" Target="https://eur-lex.europa.eu/eli/dir/2009/28/oj" TargetMode="External"/><Relationship Id="rId102" Type="http://schemas.openxmlformats.org/officeDocument/2006/relationships/hyperlink" Target="https://apps.fas.usda.gov/newgainapi/api/Report/DownloadReportByFileName?fileName=Biofuel%20Mandates%20in%20the%20EU%20by%20Member%20State%20in%202020_Berlin_European%20Union_05-26-2020" TargetMode="External"/><Relationship Id="rId123" Type="http://schemas.openxmlformats.org/officeDocument/2006/relationships/hyperlink" Target="https://www.enerdata.net/publications/daily-energy-news/indian-railways-intends-install-3-gw-solar-capacity-2022-23.html" TargetMode="External"/><Relationship Id="rId144" Type="http://schemas.openxmlformats.org/officeDocument/2006/relationships/hyperlink" Target="https://www.epure.org/about-ethanol/fuel-market/overview-of-biofuels-obligations-in-the-eu/" TargetMode="External"/><Relationship Id="rId90" Type="http://schemas.openxmlformats.org/officeDocument/2006/relationships/hyperlink" Target="https://ec.europa.eu/eurostat/web/energy/data/shares" TargetMode="External"/><Relationship Id="rId165" Type="http://schemas.openxmlformats.org/officeDocument/2006/relationships/hyperlink" Target="https://www.thestar.com.my/business/business-news/2019/02/12/malaysia-seeks-to-implement-b20-for-transport-sector-in-2020" TargetMode="External"/><Relationship Id="rId186" Type="http://schemas.openxmlformats.org/officeDocument/2006/relationships/hyperlink" Target="http://www.biodieselmagazine.com/articles/2516476/norway-to-implement-biofuel-mandate-for-aviation-fuel-in-2020" TargetMode="External"/><Relationship Id="rId211" Type="http://schemas.openxmlformats.org/officeDocument/2006/relationships/hyperlink" Target="https://www.epure.org/about-ethanol/fuel-market/overview-of-biofuels-obligations-in-the-eu/" TargetMode="External"/><Relationship Id="rId232" Type="http://schemas.openxmlformats.org/officeDocument/2006/relationships/hyperlink" Target="https://www.epure.org/about-ethanol/fuel-market/overview-of-biofuels-obligations-in-the-eu/" TargetMode="External"/><Relationship Id="rId253" Type="http://schemas.openxmlformats.org/officeDocument/2006/relationships/hyperlink" Target="https://africa-energy-portal.org/news/zimbabwe-launches-renewable-energy-biofuels-policies" TargetMode="External"/><Relationship Id="rId27" Type="http://schemas.openxmlformats.org/officeDocument/2006/relationships/hyperlink" Target="https://www.epure.org/about-ethanol/fuel-market/overview-of-biofuels-obligations-in-the-eu/" TargetMode="External"/><Relationship Id="rId48" Type="http://schemas.openxmlformats.org/officeDocument/2006/relationships/hyperlink" Target="http://biodieselmagazine.com/articles/2517203/manitoba-seek-comments-on-proposed-increase-to-biofuel-mandates" TargetMode="External"/><Relationship Id="rId69" Type="http://schemas.openxmlformats.org/officeDocument/2006/relationships/hyperlink" Target="https://www.irena.org/IRENADocuments/Statistical_Profiles/Europe/Czechia_Europe_RE_SP.pdf" TargetMode="External"/><Relationship Id="rId113" Type="http://schemas.openxmlformats.org/officeDocument/2006/relationships/hyperlink" Target="https://ec.europa.eu/energy/sites/ener/files/documents/hu_final_necp_main_en.pdf" TargetMode="External"/><Relationship Id="rId134" Type="http://schemas.openxmlformats.org/officeDocument/2006/relationships/hyperlink" Target="https://ec.europa.eu/eurostat/web/energy/data/shares" TargetMode="External"/><Relationship Id="rId80" Type="http://schemas.openxmlformats.org/officeDocument/2006/relationships/hyperlink" Target="https://ec.europa.eu/energy/sites/ener/files/documents/ee_final_necp_main_en.pdf" TargetMode="External"/><Relationship Id="rId155" Type="http://schemas.openxmlformats.org/officeDocument/2006/relationships/hyperlink" Target="https://www.epure.org/about-ethanol/fuel-market/overview-of-biofuels-obligations-in-the-eu/" TargetMode="External"/><Relationship Id="rId176" Type="http://schemas.openxmlformats.org/officeDocument/2006/relationships/hyperlink" Target="https://ec.europa.eu/eurostat/web/energy/data/shares" TargetMode="External"/><Relationship Id="rId197" Type="http://schemas.openxmlformats.org/officeDocument/2006/relationships/hyperlink" Target="https://www.epure.org/about-ethanol/fuel-market/overview-of-biofuels-obligations-in-the-eu/" TargetMode="External"/><Relationship Id="rId201" Type="http://schemas.openxmlformats.org/officeDocument/2006/relationships/hyperlink" Target="https://ec.europa.eu/eurostat/web/energy/data/shares" TargetMode="External"/><Relationship Id="rId222" Type="http://schemas.openxmlformats.org/officeDocument/2006/relationships/hyperlink" Target="https://apps.fas.usda.gov/newgainapi/api/Report/DownloadReportByFileName?fileName=Biofuel%20Mandates%20in%20the%20EU%20by%20Member%20State%20in%202020_Berlin_European%20Union_05-26-2020" TargetMode="External"/><Relationship Id="rId243" Type="http://schemas.openxmlformats.org/officeDocument/2006/relationships/hyperlink" Target="https://saee.gov.ua/sites/default/files/RE_SAEE_2019.pdf?fbclid=IwAR2DwzJYhFIvhNlopJSVk7IuBPU-KlMvSEXeraCnvIjSBQb9kV1-ZeIsjqI" TargetMode="External"/><Relationship Id="rId17" Type="http://schemas.openxmlformats.org/officeDocument/2006/relationships/hyperlink" Target="https://www.epure.org/about-ethanol/fuel-market/overview-of-biofuels-obligations-in-the-eu/" TargetMode="External"/><Relationship Id="rId38" Type="http://schemas.openxmlformats.org/officeDocument/2006/relationships/hyperlink" Target="https://www.epure.org/about-ethanol/fuel-market/overview-of-biofuels-obligations-in-the-eu/" TargetMode="External"/><Relationship Id="rId59" Type="http://schemas.openxmlformats.org/officeDocument/2006/relationships/hyperlink" Target="https://mingor.gov.hr/UserDocsImages/UPRAVA%20ZA%20ENERGETIKU/Strategije,%20planovi%20i%20programi/hr%20necp/Integrated%20Nacional%20Energy%20and%20Climate%20Plan%20for%20the%20Republic%20of_Croatia.pdf" TargetMode="External"/><Relationship Id="rId103" Type="http://schemas.openxmlformats.org/officeDocument/2006/relationships/hyperlink" Target="https://apps.fas.usda.gov/newgainapi/api/Report/DownloadReportByFileName?fileName=Biofuel%20Mandates%20in%20the%20EU%20by%20Member%20State%20in%202020_Berlin_European%20Union_05-26-2020" TargetMode="External"/><Relationship Id="rId124" Type="http://schemas.openxmlformats.org/officeDocument/2006/relationships/hyperlink" Target="https://www.hindustantimes.com/business-news/rs-12-5-lakh-crore-investment-needed-to-realise-india-s-2030-electric-vehicles-targets-says-study/story-BlFKwnxQFI7QCOcpyLoPdK.html" TargetMode="External"/><Relationship Id="rId70" Type="http://schemas.openxmlformats.org/officeDocument/2006/relationships/hyperlink" Target="https://ec.europa.eu/energy/sites/ener/files/documents/cs_final_necp_main_en.pdf" TargetMode="External"/><Relationship Id="rId91" Type="http://schemas.openxmlformats.org/officeDocument/2006/relationships/hyperlink" Target="https://www.enerdata.net/publications/daily-energy-news/renewables-reached-172-final-energy-consumption-france-2019.html" TargetMode="External"/><Relationship Id="rId145" Type="http://schemas.openxmlformats.org/officeDocument/2006/relationships/hyperlink" Target="https://publications.jrc.ec.europa.eu/repository/bitstream/JRC118309/jrc118309_1.pdf" TargetMode="External"/><Relationship Id="rId166" Type="http://schemas.openxmlformats.org/officeDocument/2006/relationships/hyperlink" Target="https://ec.europa.eu/eurostat/web/energy/data/shares" TargetMode="External"/><Relationship Id="rId187" Type="http://schemas.openxmlformats.org/officeDocument/2006/relationships/hyperlink" Target="https://www.fleeteurope.com/en/safety/article/norway-ban-new-fossil-fuel-cars-2025?a=FJA05&amp;t%5B0%5D=Tesla&amp;t%5B1%5D=CO2&amp;t%5B2%5D=Fuel&amp;curl=1" TargetMode="External"/><Relationship Id="rId1" Type="http://schemas.openxmlformats.org/officeDocument/2006/relationships/hyperlink" Target="https://ec.europa.eu/eurostat/web/energy/data/shares" TargetMode="External"/><Relationship Id="rId212" Type="http://schemas.openxmlformats.org/officeDocument/2006/relationships/hyperlink" Target="https://apps.fas.usda.gov/newgainapi/api/Report/DownloadReportByFileName?fileName=Biofuel%20Mandates%20in%20the%20EU%20by%20Member%20State%20in%202020_Berlin_European%20Union_05-26-2020" TargetMode="External"/><Relationship Id="rId233" Type="http://schemas.openxmlformats.org/officeDocument/2006/relationships/hyperlink" Target="https://www.parliament.lk/files/pdf/budget/2018/budget-speech-2018.pdf" TargetMode="External"/><Relationship Id="rId254" Type="http://schemas.openxmlformats.org/officeDocument/2006/relationships/hyperlink" Target="https://www.irena.org/IRENADocuments/Statistical_Profiles/Middle%20East/Yemen_Middle%20East_RE_SP.pdf" TargetMode="External"/><Relationship Id="rId28" Type="http://schemas.openxmlformats.org/officeDocument/2006/relationships/hyperlink" Target="https://apps.fas.usda.gov/newgainapi/api/Report/DownloadReportByFileName?fileName=Biofuel%20Mandates%20in%20the%20EU%20by%20Member%20State%20in%202020_Berlin_European%20Union_05-26-2020" TargetMode="External"/><Relationship Id="rId49" Type="http://schemas.openxmlformats.org/officeDocument/2006/relationships/hyperlink" Target="https://www.einnews.com/pr_news/531626252/ontario-finalizes-higher-renewable-content-rules-in-gasoline-over-2025-2030-with-new-regulation" TargetMode="External"/><Relationship Id="rId114" Type="http://schemas.openxmlformats.org/officeDocument/2006/relationships/hyperlink" Target="https://www.irena.org/IRENADocuments/Statistical_Profiles/Europe/Hungary_Europe_RE_SP.pdf" TargetMode="External"/><Relationship Id="rId60" Type="http://schemas.openxmlformats.org/officeDocument/2006/relationships/hyperlink" Target="https://apps.fas.usda.gov/newgainapi/api/Report/DownloadReportByFileName?fileName=Biofuel%20Mandates%20in%20the%20EU%20by%20Member%20State%20in%202020_Berlin_European%20Union_05-26-2020" TargetMode="External"/><Relationship Id="rId81" Type="http://schemas.openxmlformats.org/officeDocument/2006/relationships/hyperlink" Target="https://www.epure.org/about-ethanol/fuel-market/overview-of-biofuels-obligations-in-the-eu/" TargetMode="External"/><Relationship Id="rId135" Type="http://schemas.openxmlformats.org/officeDocument/2006/relationships/hyperlink" Target="https://www.seai.ie/publications/2020-Renewable-Energy-in-Ireland-Report.pdf" TargetMode="External"/><Relationship Id="rId156" Type="http://schemas.openxmlformats.org/officeDocument/2006/relationships/hyperlink" Target="https://www.epure.org/about-ethanol/fuel-market/overview-of-biofuels-obligations-in-the-eu/" TargetMode="External"/><Relationship Id="rId177" Type="http://schemas.openxmlformats.org/officeDocument/2006/relationships/hyperlink" Target="https://mek.gov.me/ResourceManager/FileDownload.aspx?rId=194055&amp;rType=2" TargetMode="External"/><Relationship Id="rId198" Type="http://schemas.openxmlformats.org/officeDocument/2006/relationships/hyperlink" Target="https://apps.fas.usda.gov/newgainapi/api/Report/DownloadReportByFileName?fileName=Biofuel%20Mandates%20in%20the%20EU%20by%20Member%20State%20in%202020_Berlin_European%20Union_05-26-2020" TargetMode="External"/><Relationship Id="rId202" Type="http://schemas.openxmlformats.org/officeDocument/2006/relationships/hyperlink" Target="https://dre.pt/application/conteudo/137618093" TargetMode="External"/><Relationship Id="rId223" Type="http://schemas.openxmlformats.org/officeDocument/2006/relationships/hyperlink" Target="https://ec.europa.eu/eurostat/web/energy/data/shares" TargetMode="External"/><Relationship Id="rId244" Type="http://schemas.openxmlformats.org/officeDocument/2006/relationships/hyperlink" Target="https://www.eurosolar.de/en/index.php/sections-eurosolar/ukraine" TargetMode="External"/><Relationship Id="rId18" Type="http://schemas.openxmlformats.org/officeDocument/2006/relationships/hyperlink" Target="https://www.epure.org/about-ethanol/fuel-market/overview-of-biofuels-obligations-in-the-eu/" TargetMode="External"/><Relationship Id="rId39" Type="http://schemas.openxmlformats.org/officeDocument/2006/relationships/hyperlink" Target="https://apps.fas.usda.gov/newgainapi/api/Report/DownloadReportByFileName?fileName=Biofuel%20Mandates%20in%20the%20EU%20by%20Member%20State%20in%202020_Berlin_European%20Union_05-26-2020" TargetMode="External"/><Relationship Id="rId50" Type="http://schemas.openxmlformats.org/officeDocument/2006/relationships/hyperlink" Target="https://biofuels-news.com/news/government-proposes-increased-use-of-renewable-fuels-in-quebec-canada/" TargetMode="External"/><Relationship Id="rId104" Type="http://schemas.openxmlformats.org/officeDocument/2006/relationships/hyperlink" Target="https://publications.jrc.ec.europa.eu/repository/bitstream/JRC118309/jrc118309_1.pdf" TargetMode="External"/><Relationship Id="rId125" Type="http://schemas.openxmlformats.org/officeDocument/2006/relationships/hyperlink" Target="https://www.business-standard.com/article/economy-policy/delhi-govt-s-ev-target-for-2024-25-of-new-vehicles-to-be-electric-119071901512_1.html" TargetMode="External"/><Relationship Id="rId146" Type="http://schemas.openxmlformats.org/officeDocument/2006/relationships/hyperlink" Target="https://publications.jrc.ec.europa.eu/repository/bitstream/JRC118309/jrc118309_1.pdf" TargetMode="External"/><Relationship Id="rId167" Type="http://schemas.openxmlformats.org/officeDocument/2006/relationships/hyperlink" Target="https://www.irena.org/IRENADocuments/Statistical_Profiles/Europe/Malta_Europe_RE_SP.pdf" TargetMode="External"/><Relationship Id="rId188" Type="http://schemas.openxmlformats.org/officeDocument/2006/relationships/hyperlink" Target="https://www.msxi.com/fr/norway-leading-the-way-with-zeroemission-transportation/" TargetMode="External"/><Relationship Id="rId71" Type="http://schemas.openxmlformats.org/officeDocument/2006/relationships/hyperlink" Target="https://www.epure.org/about-ethanol/fuel-market/overview-of-biofuels-obligations-in-the-eu/" TargetMode="External"/><Relationship Id="rId92" Type="http://schemas.openxmlformats.org/officeDocument/2006/relationships/hyperlink" Target="https://ec.europa.eu/energy/sites/ener/files/documents/staff_working_document_assessment_necp_france.pdf" TargetMode="External"/><Relationship Id="rId213" Type="http://schemas.openxmlformats.org/officeDocument/2006/relationships/hyperlink" Target="https://ec.europa.eu/eurostat/web/energy/data/shares" TargetMode="External"/><Relationship Id="rId234" Type="http://schemas.openxmlformats.org/officeDocument/2006/relationships/hyperlink" Target="https://ec.europa.eu/eurostat/web/energy/data/shares" TargetMode="External"/><Relationship Id="rId2" Type="http://schemas.openxmlformats.org/officeDocument/2006/relationships/hyperlink" Target="https://eur-lex.europa.eu/eli/dir/2009/28/oj" TargetMode="External"/><Relationship Id="rId29" Type="http://schemas.openxmlformats.org/officeDocument/2006/relationships/hyperlink" Target="https://apps.fas.usda.gov/newgainapi/api/Report/DownloadReportByFileName?fileName=Biofuel%20Mandates%20in%20the%20EU%20by%20Member%20State%20in%202020_Berlin_European%20Union_05-26-2020" TargetMode="External"/><Relationship Id="rId255" Type="http://schemas.openxmlformats.org/officeDocument/2006/relationships/hyperlink" Target="https://biofuels-news.com/news/trump-administration-sets-30-biofuels-target-in-transport-fuels-by-2050/" TargetMode="External"/><Relationship Id="rId40" Type="http://schemas.openxmlformats.org/officeDocument/2006/relationships/hyperlink" Target="https://www.epure.org/about-ethanol/fuel-market/overview-of-biofuels-obligations-in-the-eu/" TargetMode="External"/><Relationship Id="rId115" Type="http://schemas.openxmlformats.org/officeDocument/2006/relationships/hyperlink" Target="https://ec.europa.eu/energy/sites/ener/files/documents/hu_final_necp_main_en.pdf" TargetMode="External"/><Relationship Id="rId136" Type="http://schemas.openxmlformats.org/officeDocument/2006/relationships/hyperlink" Target="https://www.epure.org/about-ethanol/fuel-market/overview-of-biofuels-obligations-in-the-eu/" TargetMode="External"/><Relationship Id="rId157" Type="http://schemas.openxmlformats.org/officeDocument/2006/relationships/hyperlink" Target="https://ec.europa.eu/eurostat/web/energy/data/shares" TargetMode="External"/><Relationship Id="rId178" Type="http://schemas.openxmlformats.org/officeDocument/2006/relationships/hyperlink" Target="https://ec.europa.eu/eurostat/web/energy/data/shares" TargetMode="External"/><Relationship Id="rId61" Type="http://schemas.openxmlformats.org/officeDocument/2006/relationships/hyperlink" Target="https://apps.fas.usda.gov/newgainapi/api/Report/DownloadReportByFileName?fileName=Biofuel%20Mandates%20in%20the%20EU%20by%20Member%20State%20in%202020_Berlin_European%20Union_05-26-2020" TargetMode="External"/><Relationship Id="rId82" Type="http://schemas.openxmlformats.org/officeDocument/2006/relationships/hyperlink" Target="http://www.res-legal.eu/search-by-country/estonia/summary/c/estonia/s/res-t/sum/124/lpid/123/" TargetMode="External"/><Relationship Id="rId199" Type="http://schemas.openxmlformats.org/officeDocument/2006/relationships/hyperlink" Target="https://apps.fas.usda.gov/newgainapi/api/Report/DownloadReportByFileName?fileName=Biofuel%20Mandates%20in%20the%20EU%20by%20Member%20State%20in%202020_Berlin_European%20Union_05-26-2020" TargetMode="External"/><Relationship Id="rId203" Type="http://schemas.openxmlformats.org/officeDocument/2006/relationships/hyperlink" Target="https://dre.pt/application/conteudo/137618093" TargetMode="External"/><Relationship Id="rId19" Type="http://schemas.openxmlformats.org/officeDocument/2006/relationships/hyperlink" Target="https://www.epure.org/about-ethanol/fuel-market/overview-of-biofuels-obligations-in-the-eu/" TargetMode="External"/><Relationship Id="rId224" Type="http://schemas.openxmlformats.org/officeDocument/2006/relationships/hyperlink" Target="http://www.eufores.org/fileadmin/eufores/Projects/REPAP_2020/EREC-roadmap-V4.pdf" TargetMode="External"/><Relationship Id="rId245" Type="http://schemas.openxmlformats.org/officeDocument/2006/relationships/hyperlink" Target="https://ec.europa.eu/eurostat/web/energy/data/shares" TargetMode="External"/><Relationship Id="rId30" Type="http://schemas.openxmlformats.org/officeDocument/2006/relationships/hyperlink" Target="https://publications.jrc.ec.europa.eu/repository/bitstream/JRC118309/jrc118309_1.pdf" TargetMode="External"/><Relationship Id="rId105" Type="http://schemas.openxmlformats.org/officeDocument/2006/relationships/hyperlink" Target="https://publications.jrc.ec.europa.eu/repository/bitstream/JRC118309/jrc118309_1.pdf" TargetMode="External"/><Relationship Id="rId126" Type="http://schemas.openxmlformats.org/officeDocument/2006/relationships/hyperlink" Target="https://zeenews.india.com/delhi/delhi-rolls-out-electric-vehicle-policy-to-boost-economy-create-jobs-targets-5-lakh-ev-registrations-in-5-years-2301236.html" TargetMode="External"/><Relationship Id="rId147" Type="http://schemas.openxmlformats.org/officeDocument/2006/relationships/hyperlink" Target="http://www.xinhuanet.com/english/2019-11/19/c_138564887.htm" TargetMode="External"/><Relationship Id="rId168" Type="http://schemas.openxmlformats.org/officeDocument/2006/relationships/hyperlink" Target="https://ec.europa.eu/energy/sites/ener/files/documents/mt_final_necp_main_en.pdf" TargetMode="External"/><Relationship Id="rId51" Type="http://schemas.openxmlformats.org/officeDocument/2006/relationships/hyperlink" Target="https://www.reuters.com/article/us-autos-canada-emissions-idUSKBN27W289" TargetMode="External"/><Relationship Id="rId72" Type="http://schemas.openxmlformats.org/officeDocument/2006/relationships/hyperlink" Target="https://www.epure.org/about-ethanol/fuel-market/overview-of-biofuels-obligations-in-the-eu/" TargetMode="External"/><Relationship Id="rId93" Type="http://schemas.openxmlformats.org/officeDocument/2006/relationships/hyperlink" Target="https://www.epure.org/about-ethanol/fuel-market/overview-of-biofuels-obligations-in-the-eu/" TargetMode="External"/><Relationship Id="rId189" Type="http://schemas.openxmlformats.org/officeDocument/2006/relationships/hyperlink" Target="https://www.automotiveworld.com/news-releases/pakistans-national-electric-vehicle-policy-charging-towards-the-future/" TargetMode="External"/><Relationship Id="rId3" Type="http://schemas.openxmlformats.org/officeDocument/2006/relationships/hyperlink" Target="https://ec.europa.eu/eurostat/web/energy/data/shares" TargetMode="External"/><Relationship Id="rId214" Type="http://schemas.openxmlformats.org/officeDocument/2006/relationships/hyperlink" Target="https://www.irena.org/IRENADocuments/Statistical_Profiles/Europe/Serbia_Europe_RE_SP.pdf" TargetMode="External"/><Relationship Id="rId235" Type="http://schemas.openxmlformats.org/officeDocument/2006/relationships/hyperlink" Target="https://www.ieabioenergy.com/wp-content/uploads/2018/10/CountryReport2018_Sweden_final.pdf" TargetMode="External"/><Relationship Id="rId256" Type="http://schemas.openxmlformats.org/officeDocument/2006/relationships/hyperlink" Target="https://biofuels-news.com/news/trump-administration-sets-30-biofuels-target-in-transport-fuels-by-2050/" TargetMode="External"/><Relationship Id="rId116" Type="http://schemas.openxmlformats.org/officeDocument/2006/relationships/hyperlink" Target="https://apps.fas.usda.gov/newgainapi/api/Report/DownloadReportByFileName?fileName=Biofuel%20Mandates%20in%20the%20EU%20by%20Member%20State%20in%202020_Berlin_European%20Union_05-26-2020" TargetMode="External"/><Relationship Id="rId137" Type="http://schemas.openxmlformats.org/officeDocument/2006/relationships/hyperlink" Target="https://www.biofuelsdigest.com/bdigest/2018/12/24/ireland-biofuel-mandate-heads-to-10-on-january-1-and-11-in-2020/" TargetMode="External"/><Relationship Id="rId158" Type="http://schemas.openxmlformats.org/officeDocument/2006/relationships/hyperlink" Target="https://www.eurosolar.de/en/index.php/sections-eurosolar/luxembourg" TargetMode="External"/><Relationship Id="rId20" Type="http://schemas.openxmlformats.org/officeDocument/2006/relationships/hyperlink" Target="https://publications.jrc.ec.europa.eu/repository/bitstream/JRC118309/jrc118309_1.pdf" TargetMode="External"/><Relationship Id="rId41" Type="http://schemas.openxmlformats.org/officeDocument/2006/relationships/hyperlink" Target="https://www.climate-transparency.org/wp-content/uploads/2020/11/Canada-CT-2020.pdf" TargetMode="External"/><Relationship Id="rId62" Type="http://schemas.openxmlformats.org/officeDocument/2006/relationships/hyperlink" Target="https://www.epure.org/about-ethanol/fuel-market/overview-of-biofuels-obligations-in-the-eu/" TargetMode="External"/><Relationship Id="rId83" Type="http://schemas.openxmlformats.org/officeDocument/2006/relationships/hyperlink" Target="https://ec.europa.eu/eurostat/web/energy/data/shares" TargetMode="External"/><Relationship Id="rId179" Type="http://schemas.openxmlformats.org/officeDocument/2006/relationships/hyperlink" Target="https://www.eea.europa.eu/data-and-maps/indicators/use-of-cleaner-and-alternative-fuels-2/assessment" TargetMode="External"/><Relationship Id="rId190" Type="http://schemas.openxmlformats.org/officeDocument/2006/relationships/hyperlink" Target="https://www.automotiveworld.com/news-releases/pakistans-national-electric-vehicle-policy-charging-towards-the-future/" TargetMode="External"/><Relationship Id="rId204" Type="http://schemas.openxmlformats.org/officeDocument/2006/relationships/hyperlink" Target="https://www.epure.org/about-ethanol/fuel-market/overview-of-biofuels-obligations-in-the-eu/" TargetMode="External"/><Relationship Id="rId225" Type="http://schemas.openxmlformats.org/officeDocument/2006/relationships/hyperlink" Target="https://ec.europa.eu/energy/sites/default/files/documents/si_final_necp_main_en.pdf" TargetMode="External"/><Relationship Id="rId246" Type="http://schemas.openxmlformats.org/officeDocument/2006/relationships/hyperlink" Target="https://www.irena.org/-/media/Files/IRENA/REmap/Methodology/RE-Targets_Summary-REmap_14mar2016.pdf?la=en&amp;hash=0F4822283142D71E6E2F429CB9EF998C14A05CFF" TargetMode="External"/><Relationship Id="rId106" Type="http://schemas.openxmlformats.org/officeDocument/2006/relationships/hyperlink" Target="https://www.spglobal.com/platts/en/market-insights/latest-news/electric-power/110419-a-million-german-ev-charge-points-needed-by-2030-merkel" TargetMode="External"/><Relationship Id="rId127" Type="http://schemas.openxmlformats.org/officeDocument/2006/relationships/hyperlink" Target="https://economictimes.indiatimes.com/news/economy/infrastructure/20-subsidy-for-charging-infrastructure-likely-in-karnataka/articleshow/78545486.cms?utm_source=contentofinterest&amp;utm_medium=text&amp;utm_campaign=cppst" TargetMode="External"/><Relationship Id="rId10" Type="http://schemas.openxmlformats.org/officeDocument/2006/relationships/hyperlink" Target="https://assets.cdn.thewebconsole.com/S3WEB8203/images/Aussies-shun-biofuels-despite-world-trends-and-Australia-s-global-position-as-major-biodiesel-feedstock-supplier-mon-9-nov-2020.pdf?m=c5db07d91dbed7065228c49f9099f5a0" TargetMode="External"/><Relationship Id="rId31" Type="http://schemas.openxmlformats.org/officeDocument/2006/relationships/hyperlink" Target="https://www.irena.org/IRENADocuments/Statistical_Profiles/Europe/Bosnia%20and%20Herzegovina_Europe_RE_SP.pdf" TargetMode="External"/><Relationship Id="rId52" Type="http://schemas.openxmlformats.org/officeDocument/2006/relationships/hyperlink" Target="https://thenarwhal.ca/yukon-electric-vehicles-climate-change/" TargetMode="External"/><Relationship Id="rId73" Type="http://schemas.openxmlformats.org/officeDocument/2006/relationships/hyperlink" Target="https://ec.europa.eu/eurostat/web/energy/data/shares" TargetMode="External"/><Relationship Id="rId94" Type="http://schemas.openxmlformats.org/officeDocument/2006/relationships/hyperlink" Target="https://www.epure.org/about-ethanol/fuel-market/overview-of-biofuels-obligations-in-the-eu/" TargetMode="External"/><Relationship Id="rId148" Type="http://schemas.openxmlformats.org/officeDocument/2006/relationships/hyperlink" Target="https://ec.europa.eu/eurostat/web/energy/data/shares" TargetMode="External"/><Relationship Id="rId169" Type="http://schemas.openxmlformats.org/officeDocument/2006/relationships/hyperlink" Target="https://www.epure.org/about-ethanol/fuel-market/overview-of-biofuels-obligations-in-the-eu/" TargetMode="External"/><Relationship Id="rId4" Type="http://schemas.openxmlformats.org/officeDocument/2006/relationships/hyperlink" Target="https://eur-lex.europa.eu/eli/dir/2009/28/oj" TargetMode="External"/><Relationship Id="rId180" Type="http://schemas.openxmlformats.org/officeDocument/2006/relationships/hyperlink" Target="https://www.epure.org/about-ethanol/fuel-market/overview-of-biofuels-obligations-in-the-eu/" TargetMode="External"/><Relationship Id="rId215" Type="http://schemas.openxmlformats.org/officeDocument/2006/relationships/hyperlink" Target="https://www.reuters.com/article/us-singapore-economy-budget-autos-idUSKBN20C15D" TargetMode="External"/><Relationship Id="rId236" Type="http://schemas.openxmlformats.org/officeDocument/2006/relationships/hyperlink" Target="https://www.biofuelsdigest.com/bdigest/2020/09/20/sweden-becomes-a-frontrunner-in-sustainable-aviation-with-new-government-mandate/" TargetMode="External"/></Relationships>
</file>

<file path=xl/worksheets/_rels/sheet49.xml.rels><?xml version="1.0" encoding="UTF-8" standalone="yes"?>
<Relationships xmlns="http://schemas.openxmlformats.org/package/2006/relationships"><Relationship Id="rId13" Type="http://schemas.openxmlformats.org/officeDocument/2006/relationships/hyperlink" Target="https://www.iea.org/policies/6475-china-13th-geothermal-energy-development-five-year-plan-2016-2020?country=People%27s%20Republic%20Of%20China&amp;jurisdiction=National&amp;qs=chi&amp;sector=Buildings%2CResidential%2CGeneration%2CIndustry%2CMulti-sector%2CUtilities&amp;type=Fiscal%2Ffinancial%20incentives%2CEconomic%20instruments%2CGrants%2Fsubsidy%2CMarket-based%20instruments%2CDirect%20investment" TargetMode="External"/><Relationship Id="rId18" Type="http://schemas.openxmlformats.org/officeDocument/2006/relationships/hyperlink" Target="http://www.res-legal.eu/search-by-country/denmark/tools-list/c/denmark/s/res-hc/t/promotion/sum/95/lpid/96/" TargetMode="External"/><Relationship Id="rId26" Type="http://schemas.openxmlformats.org/officeDocument/2006/relationships/hyperlink" Target="https://www.spglobal.com/platts/en/market-insights/latest-news/electric-power/052020-germany-agrees-eur25mt-start-to-co2-tax-for-transport-heating" TargetMode="External"/><Relationship Id="rId39" Type="http://schemas.openxmlformats.org/officeDocument/2006/relationships/hyperlink" Target="http://www.res-legal.eu/en/search-by-country/lithuania/single/s/res-hc/t/promotion/aid/biogas-purchase-obligation-law-on-energy-from-renewable-sources/lastp/159/" TargetMode="External"/><Relationship Id="rId21" Type="http://schemas.openxmlformats.org/officeDocument/2006/relationships/hyperlink" Target="http://www.res-legal.eu/search-by-country/estonia/tools-list/c/estonia/s/res-hc/t/promotion/sum/124/lpid/123/" TargetMode="External"/><Relationship Id="rId34" Type="http://schemas.openxmlformats.org/officeDocument/2006/relationships/hyperlink" Target="http://www.res-legal.eu/search-by-country/latvia/tools-list/c/latvia/s/res-hc/t/promotion/sum/156/lpid/155/" TargetMode="External"/><Relationship Id="rId42" Type="http://schemas.openxmlformats.org/officeDocument/2006/relationships/hyperlink" Target="https://www.connaissancedesenergies.org/sites/default/files/pdf-actualites/Energy_Policies_beyond_IEA_Contries_Morocco.pdf" TargetMode="External"/><Relationship Id="rId47" Type="http://schemas.openxmlformats.org/officeDocument/2006/relationships/hyperlink" Target="http://www.res-legal.eu/search-by-country/poland/single/s/res-hc/t/promotion/aid/subsidy-thermo-modernisation-grants/lastp/175/" TargetMode="External"/><Relationship Id="rId50" Type="http://schemas.openxmlformats.org/officeDocument/2006/relationships/hyperlink" Target="http://www.res-legal.eu/search-by-country/slovakia/single/s/res-hc/t/promotion/aid/subsidy-iii-operational-programme-environment/lastp/187/" TargetMode="External"/><Relationship Id="rId55" Type="http://schemas.openxmlformats.org/officeDocument/2006/relationships/hyperlink" Target="http://www.res-legal.eu/search-by-country/sweden/tools-list/c/sweden/s/res-hc/t/promotion/sum/200/lpid/199/" TargetMode="External"/><Relationship Id="rId63" Type="http://schemas.openxmlformats.org/officeDocument/2006/relationships/hyperlink" Target="https://www.sierraclub.org/articles/2020/12/californias-cities-lead-way-gas-free-future" TargetMode="External"/><Relationship Id="rId7" Type="http://schemas.openxmlformats.org/officeDocument/2006/relationships/hyperlink" Target="http://www.res-legal.eu/search-by-country/belgium/single/s/res-hc/t/promotion/aid/national-tax-regulation-mechanism-tax-deduction-on-investments-costs-for-companies/lastp/107/" TargetMode="External"/><Relationship Id="rId2" Type="http://schemas.openxmlformats.org/officeDocument/2006/relationships/hyperlink" Target="https://www.ey.com/Publication/vwLUAssets/Argentina_adds_new_benefits_and_extends_promotional_regime_for_utilization_of_renewable_energy_sources/$FILE/2015G_CM5955_AR%20adds%20new%20benefits%20and%20extends%20promo%20regime%20for%20utilization%20of%20renewable%20energy%20sources.pdf" TargetMode="External"/><Relationship Id="rId16" Type="http://schemas.openxmlformats.org/officeDocument/2006/relationships/hyperlink" Target="http://www.res-legal.eu/search-by-country/czech-republic/tools-list/c/czech-republic/s/res-hc/t/promotion/sum/120/lpid/119/" TargetMode="External"/><Relationship Id="rId29" Type="http://schemas.openxmlformats.org/officeDocument/2006/relationships/hyperlink" Target="http://www.res-legal.eu/search-by-country/ireland/single/s/res-hc/t/promotion/aid/tax-regulation-mechanism-accelerated-capital-allowance-scheme/lastp/147/" TargetMode="External"/><Relationship Id="rId11" Type="http://schemas.openxmlformats.org/officeDocument/2006/relationships/hyperlink" Target="https://www.iea.org/policies/6554-chile-capital-grant-and-tax-support-to-solar-water-heating" TargetMode="External"/><Relationship Id="rId24" Type="http://schemas.openxmlformats.org/officeDocument/2006/relationships/hyperlink" Target="http://www.res-legal.eu/search-by-country/germany/single/s/res-hc/t/promotion/aid/loan-kfw-renewable-energy-programme-standard-1/lastp/135/" TargetMode="External"/><Relationship Id="rId32" Type="http://schemas.openxmlformats.org/officeDocument/2006/relationships/hyperlink" Target="https://www.iea.org/policies/5789-promotion-of-new-and-renewable-energy?jurisdiction=National&amp;q=JAPAN&amp;sector=Buildings%2CResidential%2CGeneration%2CIndustry%2CMulti-sector%2CUtilities&amp;type=Fiscal%2Ffinancial%20incentives%2CEconomic%20instruments%2CGrants%2Fsubsidy%2CMarket-based%20instruments%2CDirect%20investment" TargetMode="External"/><Relationship Id="rId37" Type="http://schemas.openxmlformats.org/officeDocument/2006/relationships/hyperlink" Target="http://www.res-legal.eu/en/search-by-country/lithuania/single/s/res-hc/t/promotion/aid/tax-regulation-mechanism-law-on-environmental-pollution-taxes/lastp/159/" TargetMode="External"/><Relationship Id="rId40" Type="http://schemas.openxmlformats.org/officeDocument/2006/relationships/hyperlink" Target="http://www.res-legal.eu/en/search-by-country/luxembourg/tools-list/c/luxembourg/s/res-hc/t/promotion/sum/164/lpid/163/" TargetMode="External"/><Relationship Id="rId45" Type="http://schemas.openxmlformats.org/officeDocument/2006/relationships/hyperlink" Target="https://ec.europa.eu/growth/tools-databases/tris/en/search/?trisaction=search.detail&amp;year=2020&amp;num=9007" TargetMode="External"/><Relationship Id="rId53" Type="http://schemas.openxmlformats.org/officeDocument/2006/relationships/hyperlink" Target="https://assets.kpmg/content/dam/kpmg/pdf/2015/09/taxes-and-incentives-2015-web-v2.pdf" TargetMode="External"/><Relationship Id="rId58" Type="http://schemas.openxmlformats.org/officeDocument/2006/relationships/hyperlink" Target="https://www.iea.org/policies/5055-renewable-energy-law-2010?country=Turkey&amp;jurisdiction=National&amp;qs=TURKE&amp;sector=Buildings%2CResidential%2CGeneration%2CIndustry%2CMulti-sector%2CUtilities&amp;type=Fiscal%2Ffinancial%20incentives%2CEconomic%20instruments%2CGrants%2Fsubsidy%2CMarket-based%20instruments%2CDirect%20investment" TargetMode="External"/><Relationship Id="rId5" Type="http://schemas.openxmlformats.org/officeDocument/2006/relationships/hyperlink" Target="https://www.energy.gov.au/rebates/renewable-power-incentives" TargetMode="External"/><Relationship Id="rId61" Type="http://schemas.openxmlformats.org/officeDocument/2006/relationships/hyperlink" Target="https://www.gov.uk/government/news/government-launches-new-40-million-clean-growth-fund-to-supercharge-green-start-ups" TargetMode="External"/><Relationship Id="rId19" Type="http://schemas.openxmlformats.org/officeDocument/2006/relationships/hyperlink" Target="https://www.irena.org/-/media/Files/IRENA/Agency/Publication/2018/Apr/IRENA_IEA_REN21_Policies_2018.pdf" TargetMode="External"/><Relationship Id="rId14" Type="http://schemas.openxmlformats.org/officeDocument/2006/relationships/hyperlink" Target="https://www.iea.org/policies/6147-regulations-on-the-efficient-use-of-energy-and-tax-incentives?country=Costa%20Rica&amp;jurisdiction=National&amp;qs=COSTA&amp;sector=Buildings%2CResidential%2CGeneration%2CIndustry%2CMulti-sector%2CUtilities&amp;type=Fiscal%2Ffinancial%20incentives%2CEconomic%20instruments%2CGrants%2Fsubsidy%2CMarket-based%20instruments%2CDirect%20investment" TargetMode="External"/><Relationship Id="rId22" Type="http://schemas.openxmlformats.org/officeDocument/2006/relationships/hyperlink" Target="http://www.res-legal.eu/search-by-country/finland/summary/c/finland/s/res-hc/sum/128/lpid/127/" TargetMode="External"/><Relationship Id="rId27" Type="http://schemas.openxmlformats.org/officeDocument/2006/relationships/hyperlink" Target="https://www.iea.org/policies/6559-greece-auctions-awarding-feed-in-premiums?jurisdiction=National&amp;qs=BRAZ&amp;sector=Utilities%2CHeating%20and%20Cooling&amp;status=In%20Force&amp;type=Fiscal%2Ffinancial%20incentives%2CEconomic%20instruments%2CGrants%2Fsubsidy%2CMarket-based%20instruments%2CDirect%20investment%2CFeed-in%20tariffs%2Fpremiums%2CTax%20relief&amp;year=desc" TargetMode="External"/><Relationship Id="rId30" Type="http://schemas.openxmlformats.org/officeDocument/2006/relationships/hyperlink" Target="https://www.iea.org/policies/6536-ireland-heat-ongoing-operational-support-the-tariff?jurisdiction=National&amp;qs=BRAZ&amp;sector=Utilities%2CHeating%20and%20Cooling&amp;status=In%20Force&amp;type=Fiscal%2Ffinancial%20incentives%2CEconomic%20instruments%2CGrants%2Fsubsidy%2CMarket-based%20instruments%2CDirect%20investment%2CFeed-in%20tariffs%2Fpremiums%2CTax%20relief&amp;year=desc" TargetMode="External"/><Relationship Id="rId35" Type="http://schemas.openxmlformats.org/officeDocument/2006/relationships/hyperlink" Target="https://www.iea.org/policies/482-national-energy-efficiency-and-renewable-energy-action-neerea?jurisdiction=National&amp;q=LEBANON&amp;sector=Buildings%2CResidential%2CGeneration%2CIndustry%2CMulti-sector%2CUtilities&amp;type=Fiscal%2Ffinancial%20incentives%2CEconomic%20instruments%2CGrants%2Fsubsidy%2CMarket-based%20instruments%2CDirect%20investment" TargetMode="External"/><Relationship Id="rId43" Type="http://schemas.openxmlformats.org/officeDocument/2006/relationships/hyperlink" Target="https://english.rvo.nl/subsidies-programmes/sde" TargetMode="External"/><Relationship Id="rId48" Type="http://schemas.openxmlformats.org/officeDocument/2006/relationships/hyperlink" Target="http://www.res-legal.eu/search-by-country/poland/tools-list/c/poland/s/res-hc/t/promotion/sum/176/lpid/175/" TargetMode="External"/><Relationship Id="rId56" Type="http://schemas.openxmlformats.org/officeDocument/2006/relationships/hyperlink" Target="https://www.iea.org/policies/5024-building-renovation-program-das-gebaudeprogramm-le-programme-batiments?country=Switzerland&amp;jurisdiction=National&amp;q=SWITZERLAND&amp;sector=Buildings%2CResidential%2CGeneration%2CIndustry%2CMulti-sector%2CUtilities&amp;type=Fiscal%2Ffinancial%20incentives%2CEconomic%20instruments%2CGrants%2Fsubsidy%2CMarket-based%20instruments%2CDirect%20investment" TargetMode="External"/><Relationship Id="rId64" Type="http://schemas.openxmlformats.org/officeDocument/2006/relationships/printerSettings" Target="../printerSettings/printerSettings7.bin"/><Relationship Id="rId8" Type="http://schemas.openxmlformats.org/officeDocument/2006/relationships/hyperlink" Target="http://www.res-legal.eu/search-by-country/bulgaria/single/s/res-hc/t/promotion/aid/loan-bulgarian-energy-efficiency-fund-bgeef/lastp/111/" TargetMode="External"/><Relationship Id="rId51" Type="http://schemas.openxmlformats.org/officeDocument/2006/relationships/hyperlink" Target="http://www.res-legal.eu/search-by-country/slovenia/single/s/res-hc/t/promotion/aid/subsidy-eco-fund/lastp/191/" TargetMode="External"/><Relationship Id="rId3" Type="http://schemas.openxmlformats.org/officeDocument/2006/relationships/hyperlink" Target="https://www.argentina.gob.ar/sites/default/files/argentina_-_renewable_energy_law_act_27191_english_version.pdf" TargetMode="External"/><Relationship Id="rId12" Type="http://schemas.openxmlformats.org/officeDocument/2006/relationships/hyperlink" Target="https://www.iea.org/policies/6554-chile-capital-grant-and-tax-support-to-solar-water-heating" TargetMode="External"/><Relationship Id="rId17" Type="http://schemas.openxmlformats.org/officeDocument/2006/relationships/hyperlink" Target="http://www.res-legal.eu/search-by-country/denmark/tools-list/c/denmark/s/res-hc/t/promotion/sum/95/lpid/96/" TargetMode="External"/><Relationship Id="rId25" Type="http://schemas.openxmlformats.org/officeDocument/2006/relationships/hyperlink" Target="https://heatpumpingtechnologies.org/germany-new-regulations-likely-drive-heat-pump-market/" TargetMode="External"/><Relationship Id="rId33" Type="http://schemas.openxmlformats.org/officeDocument/2006/relationships/hyperlink" Target="https://www.iea.org/policies/6572-jordan-20-000-subsidised-solar-water-heaters-programme?country=Jordan&amp;qs=jordan" TargetMode="External"/><Relationship Id="rId38" Type="http://schemas.openxmlformats.org/officeDocument/2006/relationships/hyperlink" Target="https://www.apva.lt/paskelbtas-kvietimas-senu-ir-neefektyviu-sildymo-katilu-keitimui-2/" TargetMode="External"/><Relationship Id="rId46" Type="http://schemas.openxmlformats.org/officeDocument/2006/relationships/hyperlink" Target="https://assets.kpmg/content/dam/kpmg/pdf/2015/09/taxes-and-incentives-2015-web-v2.pdf" TargetMode="External"/><Relationship Id="rId59" Type="http://schemas.openxmlformats.org/officeDocument/2006/relationships/hyperlink" Target="https://www.iea.org/policies/5055-renewable-energy-law-2010?country=Turkey&amp;jurisdiction=National&amp;qs=TURKE&amp;sector=Buildings%2CResidential%2CGeneration%2CIndustry%2CMulti-sector%2CUtilities&amp;type=Fiscal%2Ffinancial%20incentives%2CEconomic%20instruments%2CGrants%2Fsubsidy%2CMarket-based%20instruments%2CDirect%20investment" TargetMode="External"/><Relationship Id="rId20" Type="http://schemas.openxmlformats.org/officeDocument/2006/relationships/hyperlink" Target="https://www.iea.org/policies/4859-new-national-renewable-energy-strategy?country=Egypt&amp;jurisdiction=National&amp;qs=EGY&amp;sector=Buildings%2CResidential%2CGeneration%2CIndustry%2CMulti-sector%2CUtilities&amp;type=Fiscal%2Ffinancial%20incentives%2CEconomic%20instruments%2CGrants%2Fsubsidy%2CMarket-based%20instruments%2CDirect%20investment" TargetMode="External"/><Relationship Id="rId41" Type="http://schemas.openxmlformats.org/officeDocument/2006/relationships/hyperlink" Target="https://www.iea.org/policies/2613-retrofit-programme-of-sustainable-improvement-in-existing-housing?country=Mexico&amp;q=thermal" TargetMode="External"/><Relationship Id="rId54" Type="http://schemas.openxmlformats.org/officeDocument/2006/relationships/hyperlink" Target="http://area-net.org/wp-content/uploads/2016/01/WEC_supportive_policies_solar_water_heater.pdf" TargetMode="External"/><Relationship Id="rId62" Type="http://schemas.openxmlformats.org/officeDocument/2006/relationships/hyperlink" Target="https://programs.dsireusa.org/system/program/detail/1235" TargetMode="External"/><Relationship Id="rId1" Type="http://schemas.openxmlformats.org/officeDocument/2006/relationships/hyperlink" Target="https://www.renewableenergyworld.com/2016/06/30/argentina-launches-innovative-renewables-program/" TargetMode="External"/><Relationship Id="rId6" Type="http://schemas.openxmlformats.org/officeDocument/2006/relationships/hyperlink" Target="http://area-net.org/wp-content/uploads/2016/01/WEC_supportive_policies_solar_water_heater.pdf" TargetMode="External"/><Relationship Id="rId15" Type="http://schemas.openxmlformats.org/officeDocument/2006/relationships/hyperlink" Target="http://www.res-legal.eu/search-by-country/czech-republic/tools-list/c/czech-republic/s/res-hc/t/promotion/sum/120/lpid/119/" TargetMode="External"/><Relationship Id="rId23" Type="http://schemas.openxmlformats.org/officeDocument/2006/relationships/hyperlink" Target="https://www.iea.org/reports/renewables-2020/renewable-heat" TargetMode="External"/><Relationship Id="rId28" Type="http://schemas.openxmlformats.org/officeDocument/2006/relationships/hyperlink" Target="http://www.res-legal.eu/search-by-country/hungary/tools-list/c/hungary/s/res-hc/t/promotion/sum/144/lpid/143/" TargetMode="External"/><Relationship Id="rId36" Type="http://schemas.openxmlformats.org/officeDocument/2006/relationships/hyperlink" Target="http://www.res-legal.eu/en/search-by-country/lithuania/single/s/res-hc/t/promotion/aid/subsidy-climate-change-special-programme/lastp/159/" TargetMode="External"/><Relationship Id="rId49" Type="http://schemas.openxmlformats.org/officeDocument/2006/relationships/hyperlink" Target="http://www.res-legal.eu/search-by-country/portugal/single/s/res-hc/t/promotion/aid/subsidy-energy-efficiency-fund/lastp/179/" TargetMode="External"/><Relationship Id="rId57" Type="http://schemas.openxmlformats.org/officeDocument/2006/relationships/hyperlink" Target="https://www.iea.org/policies/1233-energy-conservation-promotion-fund-encon-fund?country=Thailand&amp;jurisdiction=National&amp;qs=THAILAN&amp;sector=Buildings%2CResidential%2CGeneration%2CIndustry%2CMulti-sector%2CUtilities&amp;type=Fiscal%2Ffinancial%20incentives%2CEconomic%20instruments%2CGrants%2Fsubsidy%2CMarket-based%20instruments%2CDirect%20investment" TargetMode="External"/><Relationship Id="rId10" Type="http://schemas.openxmlformats.org/officeDocument/2006/relationships/hyperlink" Target="https://www.canada.ca/en/revenue-agency/services/tax/technical-information/income-tax/income-tax-folios-index/series-3-property-investments-savings-plans/series-3-property-investments-savings-plan-folio-8-resource-properties/income-tax-folio-s3-f8-c2-tax-incentives-clean-energy-equipment.html" TargetMode="External"/><Relationship Id="rId31" Type="http://schemas.openxmlformats.org/officeDocument/2006/relationships/hyperlink" Target="http://www.res-legal.eu/search-by-country/italy/tools-list/c/italy/s/res-hc/t/promotion/sum/152/lpid/151/" TargetMode="External"/><Relationship Id="rId44" Type="http://schemas.openxmlformats.org/officeDocument/2006/relationships/hyperlink" Target="https://www.nzherald.co.nz/bay-of-plenty-times/news/article.cfm?c_id=1503343&amp;objectid=11908608" TargetMode="External"/><Relationship Id="rId52" Type="http://schemas.openxmlformats.org/officeDocument/2006/relationships/hyperlink" Target="https://www.iea.org/policies/578-energy-efficiency-and-demand-side-management-eedsm-programme?country=South%20Africa&amp;jurisdiction=National&amp;page=2&amp;qs=SOUTH%20AFRI&amp;sector=Buildings%2CResidential%2CGeneration%2CIndustry%2CMulti-sector%2CUtilities&amp;type=Fiscal%2Ffinancial%20incentives%2CEconomic%20instruments%2CGrants%2Fsubsidy%2CMarket-based%20instruments%2CDirect%20investment" TargetMode="External"/><Relationship Id="rId60" Type="http://schemas.openxmlformats.org/officeDocument/2006/relationships/hyperlink" Target="https://www.gov.uk/government/publications/changes-to-the-renewable-heat-incentive-rhi-schemes/changes-to-rhi-support-and-covid-19-response" TargetMode="External"/><Relationship Id="rId4" Type="http://schemas.openxmlformats.org/officeDocument/2006/relationships/hyperlink" Target="http://r2e2.am/en/projects/renewable-energy-projects/" TargetMode="External"/><Relationship Id="rId9" Type="http://schemas.openxmlformats.org/officeDocument/2006/relationships/hyperlink" Target="https://www.canada.ca/en/revenue-agency/services/tax/technical-information/income-tax/income-tax-folios-index/series-3-property-investments-savings-plans/series-3-property-investments-savings-plan-folio-8-resource-properties/income-tax-folio-s3-f8-c2-tax-incentives-clean-energy-equipment.html" TargetMode="External"/></Relationships>
</file>

<file path=xl/worksheets/_rels/sheet50.xml.rels><?xml version="1.0" encoding="UTF-8" standalone="yes"?>
<Relationships xmlns="http://schemas.openxmlformats.org/package/2006/relationships"><Relationship Id="rId8" Type="http://schemas.openxmlformats.org/officeDocument/2006/relationships/hyperlink" Target="https://insidearabia.com/bahrain-raises-its-renewable-energy-game/" TargetMode="External"/><Relationship Id="rId13" Type="http://schemas.openxmlformats.org/officeDocument/2006/relationships/hyperlink" Target="https://www.iea.org/policies/12161-ministerial-decree-july-4th-2019?topic=Renewable%20Energy&amp;type=Feed-in%20tariffs%2Fpremiums&amp;year=desc" TargetMode="External"/><Relationship Id="rId18" Type="http://schemas.openxmlformats.org/officeDocument/2006/relationships/hyperlink" Target="https://www.enerdata.net/publications/daily-energy-news/philippines-regulator-approves-lower-2019-feed-tariff-allowance.html" TargetMode="External"/><Relationship Id="rId26" Type="http://schemas.openxmlformats.org/officeDocument/2006/relationships/hyperlink" Target="https://www.enerdata.net/publications/daily-energy-news/vietnam-will-extend-fits-wind-projects-until-december-2023.html" TargetMode="External"/><Relationship Id="rId3" Type="http://schemas.openxmlformats.org/officeDocument/2006/relationships/hyperlink" Target="https://www.energycouncil.com.au/media/12974/feed-in-tariffs-state-by-state.pdf" TargetMode="External"/><Relationship Id="rId21" Type="http://schemas.openxmlformats.org/officeDocument/2006/relationships/hyperlink" Target="https://www.thinkgeoenergy.com/turkey-extends-feed-in-tariff-scheme-for-geothermal-to-mid-2021/" TargetMode="External"/><Relationship Id="rId7" Type="http://schemas.openxmlformats.org/officeDocument/2006/relationships/hyperlink" Target="https://www.energycouncil.com.au/media/12974/feed-in-tariffs-state-by-state.pdf" TargetMode="External"/><Relationship Id="rId12" Type="http://schemas.openxmlformats.org/officeDocument/2006/relationships/hyperlink" Target="https://www.pv-magazine.com/2019/09/23/germany-lifts-cap-on-solar-fit-program-in-climate-change-act/" TargetMode="External"/><Relationship Id="rId17" Type="http://schemas.openxmlformats.org/officeDocument/2006/relationships/hyperlink" Target="https://balkangreenenergynews.com/montenegro-scraps-feed-in-tariff-surcharge/" TargetMode="External"/><Relationship Id="rId25" Type="http://schemas.openxmlformats.org/officeDocument/2006/relationships/hyperlink" Target="https://www.pv-magazine.com/2020/04/07/vietnam-finally-unveils-new-fits-for-large-scale-rooftop-floating-pv/" TargetMode="External"/><Relationship Id="rId2" Type="http://schemas.openxmlformats.org/officeDocument/2006/relationships/hyperlink" Target="https://www.solarchoice.net.au/blog/which-electricity-retailer-is-giving-the-best-solar-feed-in-tariff/" TargetMode="External"/><Relationship Id="rId16" Type="http://schemas.openxmlformats.org/officeDocument/2006/relationships/hyperlink" Target="http://global-climatescope.org/policies/4135" TargetMode="External"/><Relationship Id="rId20" Type="http://schemas.openxmlformats.org/officeDocument/2006/relationships/hyperlink" Target="https://www.pv-tech.org/news/spain-ordered-to-pay-290m-plus-over-subsidy-u-turn" TargetMode="External"/><Relationship Id="rId1" Type="http://schemas.openxmlformats.org/officeDocument/2006/relationships/hyperlink" Target="https://www.iea.org/policies/5844-the-national-energy-security-strategy-and-policy?country=Angola&amp;q=FEED" TargetMode="External"/><Relationship Id="rId6" Type="http://schemas.openxmlformats.org/officeDocument/2006/relationships/hyperlink" Target="https://www.energycouncil.com.au/media/12974/feed-in-tariffs-state-by-state.pdf" TargetMode="External"/><Relationship Id="rId11" Type="http://schemas.openxmlformats.org/officeDocument/2006/relationships/hyperlink" Target="https://uk.practicallaw.thomsonreuters.com/7-629-7567?transitionType=Default&amp;contextData=(sc.Default)&amp;firstPage=true" TargetMode="External"/><Relationship Id="rId24" Type="http://schemas.openxmlformats.org/officeDocument/2006/relationships/hyperlink" Target="http://bernews.com/2019/10/ra-new-renewable-energy-feed-in-tariff-rate/" TargetMode="External"/><Relationship Id="rId5" Type="http://schemas.openxmlformats.org/officeDocument/2006/relationships/hyperlink" Target="https://onestepoffthegrid.com.au/queensland-regional-solar-feed-in-tariffs-cut-as-renewables-push-prices-down/" TargetMode="External"/><Relationship Id="rId15" Type="http://schemas.openxmlformats.org/officeDocument/2006/relationships/hyperlink" Target="https://www.pv-magazine.com/2019/05/13/luxembourg-raises-solar-fits/" TargetMode="External"/><Relationship Id="rId23" Type="http://schemas.openxmlformats.org/officeDocument/2006/relationships/hyperlink" Target="https://www.solarguide.co.uk/smart-export-guarantee-replace-fit" TargetMode="External"/><Relationship Id="rId10" Type="http://schemas.openxmlformats.org/officeDocument/2006/relationships/hyperlink" Target="http://global-climatescope.org/policies/1850" TargetMode="External"/><Relationship Id="rId19" Type="http://schemas.openxmlformats.org/officeDocument/2006/relationships/hyperlink" Target="https://www.linkedin.com/pulse/senegal-launches-breakthrough-policy-solar-pv-toby-d-couture/?trk=related_artice_Senegal%20launches%20breakthrough%20policy%20for%20Solar%20PV%20_article-card_title" TargetMode="External"/><Relationship Id="rId4" Type="http://schemas.openxmlformats.org/officeDocument/2006/relationships/hyperlink" Target="https://www.energycouncil.com.au/media/12974/feed-in-tariffs-state-by-state.pdf" TargetMode="External"/><Relationship Id="rId9" Type="http://schemas.openxmlformats.org/officeDocument/2006/relationships/hyperlink" Target="https://www.pv-tech.org/guest-blog/chile-land-of-opportunity-for-renewable-energy" TargetMode="External"/><Relationship Id="rId14" Type="http://schemas.openxmlformats.org/officeDocument/2006/relationships/hyperlink" Target="https://www.enerdata.net/publications/daily-energy-news/japan-sets-solar-pv-feed-tariffs-2020-2021-year.html" TargetMode="External"/><Relationship Id="rId22" Type="http://schemas.openxmlformats.org/officeDocument/2006/relationships/hyperlink" Target="https://www.getfit-uganda.org/for-developers/" TargetMode="External"/><Relationship Id="rId27" Type="http://schemas.openxmlformats.org/officeDocument/2006/relationships/hyperlink" Target="https://www.lexology.com/library/detail.aspx?g=51221dfb-e993-4b54-89c2-32c66aca9980&amp;utm_source=Lexology+Daily+Newsfeed&amp;utm_medium=HTML+email+-+Body+-+General+section&amp;utm_campaign=Lexology+subscriber+daily+feed&amp;utm_content=Lexology+Daily+Newsfeed+2020-03-13&amp;utm_term=" TargetMode="External"/></Relationships>
</file>

<file path=xl/worksheets/_rels/sheet51.xml.rels><?xml version="1.0" encoding="UTF-8" standalone="yes"?>
<Relationships xmlns="http://schemas.openxmlformats.org/package/2006/relationships"><Relationship Id="rId26" Type="http://schemas.openxmlformats.org/officeDocument/2006/relationships/hyperlink" Target="https://cleantechnica.com/2020/05/24/indias-renew-power-wins-400-megawatt-renewable-energy-project/" TargetMode="External"/><Relationship Id="rId21" Type="http://schemas.openxmlformats.org/officeDocument/2006/relationships/hyperlink" Target="https://www.spglobal.com/platts/en/market-insights/latest-news/electric-power/102620-germany-awards-769-mw-onshore-wind-in-latest-tender-highest-since-2017" TargetMode="External"/><Relationship Id="rId34" Type="http://schemas.openxmlformats.org/officeDocument/2006/relationships/hyperlink" Target="https://www.livemint.com/industry/energy/andhra-pradesh-to-float-india-largest-solar-tender-of-10-gw-capacity-11599368911110.html" TargetMode="External"/><Relationship Id="rId42" Type="http://schemas.openxmlformats.org/officeDocument/2006/relationships/hyperlink" Target="https://mercomindia.com/epc-tender-dholera-solar-gujarat/" TargetMode="External"/><Relationship Id="rId47" Type="http://schemas.openxmlformats.org/officeDocument/2006/relationships/hyperlink" Target="https://renewablesnow.com/news/canadian-solar-wins-22-mwp-in-japans-recent-solar-tender-720905/" TargetMode="External"/><Relationship Id="rId50" Type="http://schemas.openxmlformats.org/officeDocument/2006/relationships/hyperlink" Target="https://www.windpowermonthly.com/article/1671089/subsidy-free-wind-farm-wins-first-lithuanian-tender?utm_source=website&amp;utm_medium=social" TargetMode="External"/><Relationship Id="rId55" Type="http://schemas.openxmlformats.org/officeDocument/2006/relationships/hyperlink" Target="https://www.pv-magazine.com/2020/09/24/myanmars-1-gw-solar-tender-concludes-with-lowest-bid-of-0-0348-kwh/" TargetMode="External"/><Relationship Id="rId63" Type="http://schemas.openxmlformats.org/officeDocument/2006/relationships/hyperlink" Target="https://www.offshorewind.biz/2020/10/28/rhode-island-to-issue-600-mw-offshore-wind-call/" TargetMode="External"/><Relationship Id="rId7" Type="http://schemas.openxmlformats.org/officeDocument/2006/relationships/hyperlink" Target="https://www.pv-magazine.com/2020/11/11/colombia-to-hold-5-gw-renewables-auction-in-q1-2021/" TargetMode="External"/><Relationship Id="rId2" Type="http://schemas.openxmlformats.org/officeDocument/2006/relationships/hyperlink" Target="https://renewablesnow.com/news/wind-projects-of-200-mw-unveiled-as-winners-in-act-renewables-auction-712761/" TargetMode="External"/><Relationship Id="rId16" Type="http://schemas.openxmlformats.org/officeDocument/2006/relationships/hyperlink" Target="http://taiyangnews.info/markets/600-mw-awarded-for-wind-solar-projects-in-france/" TargetMode="External"/><Relationship Id="rId29" Type="http://schemas.openxmlformats.org/officeDocument/2006/relationships/hyperlink" Target="https://cleantechnica.com/2020/08/15/india-auctions-1-2-gigawatt-solar-capacity-at-us%C2%A23-24-per-kilowatt-hour/" TargetMode="External"/><Relationship Id="rId11" Type="http://schemas.openxmlformats.org/officeDocument/2006/relationships/hyperlink" Target="https://renews.biz/61740/denmark-seeks-feedback-on-2020-renewables-tender/" TargetMode="External"/><Relationship Id="rId24" Type="http://schemas.openxmlformats.org/officeDocument/2006/relationships/hyperlink" Target="https://www.enerdata.net/publications/daily-energy-news/indian-railways-open-tender-1-gw-solar-power-projects-india.html" TargetMode="External"/><Relationship Id="rId32" Type="http://schemas.openxmlformats.org/officeDocument/2006/relationships/hyperlink" Target="https://mercomindia.com/seci-two-tender-solar-wind-projects/" TargetMode="External"/><Relationship Id="rId37" Type="http://schemas.openxmlformats.org/officeDocument/2006/relationships/hyperlink" Target="https://mercomindia.com/uttar-pradesh-tender-bagasse-power/" TargetMode="External"/><Relationship Id="rId40" Type="http://schemas.openxmlformats.org/officeDocument/2006/relationships/hyperlink" Target="https://mercomindia.com/bsnl-tenders-rooftop-solar-maharashtra/" TargetMode="External"/><Relationship Id="rId45" Type="http://schemas.openxmlformats.org/officeDocument/2006/relationships/hyperlink" Target="https://www.pv-magazine.com/2020/01/24/israeal-launches-tender-for-300-mw-of-solar-plus-storage/" TargetMode="External"/><Relationship Id="rId53" Type="http://schemas.openxmlformats.org/officeDocument/2006/relationships/hyperlink" Target="https://africaincmag.com/2020/10/06/mozambique-launches-tender-for-120mw-solar-pv-and-40mw-wind-projects/" TargetMode="External"/><Relationship Id="rId58" Type="http://schemas.openxmlformats.org/officeDocument/2006/relationships/hyperlink" Target="https://www.pv-magazine.com/2020/02/26/slovakia-launches-first-renewables-auction/" TargetMode="External"/><Relationship Id="rId66" Type="http://schemas.openxmlformats.org/officeDocument/2006/relationships/hyperlink" Target="https://www.evwind.es/2020/06/29/vietnam-approves-7-gw-of-wind-energy-projects/75395" TargetMode="External"/><Relationship Id="rId5" Type="http://schemas.openxmlformats.org/officeDocument/2006/relationships/hyperlink" Target="https://www.afrik21.africa/en/botswana-bpc-will-designate-an-ipp-for-its-100-mwp-solar-pv-project-in-september/" TargetMode="External"/><Relationship Id="rId61" Type="http://schemas.openxmlformats.org/officeDocument/2006/relationships/hyperlink" Target="https://www.cms-lawnow.com/ealerts/2020/07/turkey-launches-next-renewable-energy-mwe-solar-yeka-project" TargetMode="External"/><Relationship Id="rId19" Type="http://schemas.openxmlformats.org/officeDocument/2006/relationships/hyperlink" Target="http://taiyangnews.info/markets/over-99-mw-solar-awarded-in-german-tender/" TargetMode="External"/><Relationship Id="rId14" Type="http://schemas.openxmlformats.org/officeDocument/2006/relationships/hyperlink" Target="https://www.spglobal.com/platts/en/market-insights/latest-news/electric-power/040320-france-awards-17-gw-renewables-projects-adjusts-2020-auction-schedule" TargetMode="External"/><Relationship Id="rId22" Type="http://schemas.openxmlformats.org/officeDocument/2006/relationships/hyperlink" Target="https://www.rechargenews.com/wind/german-onshore-wind-slumps-back-into-the-red-in-first-tender-of-2020/2-1-759277" TargetMode="External"/><Relationship Id="rId27" Type="http://schemas.openxmlformats.org/officeDocument/2006/relationships/hyperlink" Target="https://energy.economictimes.indiatimes.com/news/renewable/azure-power-to-invest-3-7-billion-to-set-up-4-gw-capacity-by-2024-25/73436054" TargetMode="External"/><Relationship Id="rId30" Type="http://schemas.openxmlformats.org/officeDocument/2006/relationships/hyperlink" Target="https://mercomindia.com/seci-solar-tender-enthusiastic-response/" TargetMode="External"/><Relationship Id="rId35" Type="http://schemas.openxmlformats.org/officeDocument/2006/relationships/hyperlink" Target="https://www.smart-energy.com/renewable-energy/enel-green-power-wins-its-first-solar-tender-in-india/" TargetMode="External"/><Relationship Id="rId43" Type="http://schemas.openxmlformats.org/officeDocument/2006/relationships/hyperlink" Target="https://mercomindia.com/gujarat-electricity-corporation-floats-tender/" TargetMode="External"/><Relationship Id="rId48" Type="http://schemas.openxmlformats.org/officeDocument/2006/relationships/hyperlink" Target="https://www.newsbreak.com/news/2101736329089/japans-6th-solar-tender-awards-369-mw-at-lower-prices" TargetMode="External"/><Relationship Id="rId56" Type="http://schemas.openxmlformats.org/officeDocument/2006/relationships/hyperlink" Target="https://www.newsbreak.com/news/2047234115275/poland-to-allocate-22-gw-in-2021-renewable-energy-tenders" TargetMode="External"/><Relationship Id="rId64" Type="http://schemas.openxmlformats.org/officeDocument/2006/relationships/hyperlink" Target="https://www.windpowermonthly.com/article/1681301/new-york-launches-25gw-offshore-wind-tender-updated" TargetMode="External"/><Relationship Id="rId8" Type="http://schemas.openxmlformats.org/officeDocument/2006/relationships/hyperlink" Target="https://www.enerdata.net/publications/daily-energy-news/croatia-plans-tender-23-gw-renewables-capacity.html" TargetMode="External"/><Relationship Id="rId51" Type="http://schemas.openxmlformats.org/officeDocument/2006/relationships/hyperlink" Target="https://guichet.public.lu/en/actualites/2020/octobre/19-appel-offres-photovoltaique.html" TargetMode="External"/><Relationship Id="rId3" Type="http://schemas.openxmlformats.org/officeDocument/2006/relationships/hyperlink" Target="https://www.ebrd.com/news/2020/albanias-first-solar-tender-generates-competitive-price-.html" TargetMode="External"/><Relationship Id="rId12" Type="http://schemas.openxmlformats.org/officeDocument/2006/relationships/hyperlink" Target="https://www.enerdata.net/publications/daily-energy-news/estonias-first-renewable-auction-5-gw-attracts-over-16-gw-bids.html" TargetMode="External"/><Relationship Id="rId17" Type="http://schemas.openxmlformats.org/officeDocument/2006/relationships/hyperlink" Target="http://taiyangnews.info/markets/600-mw-awarded-for-wind-solar-projects-in-france/" TargetMode="External"/><Relationship Id="rId25" Type="http://schemas.openxmlformats.org/officeDocument/2006/relationships/hyperlink" Target="https://www.cnbc.com/2020/06/10/india-targets-lofty-climate-goals-with-6-billion-deal-to-boost-solar.html" TargetMode="External"/><Relationship Id="rId33" Type="http://schemas.openxmlformats.org/officeDocument/2006/relationships/hyperlink" Target="https://mercomindia.com/seci-5-gw-renewable-power-tender/" TargetMode="External"/><Relationship Id="rId38" Type="http://schemas.openxmlformats.org/officeDocument/2006/relationships/hyperlink" Target="https://mercomindia.com/odisha-invites-bids-for-1-47-mw/" TargetMode="External"/><Relationship Id="rId46" Type="http://schemas.openxmlformats.org/officeDocument/2006/relationships/hyperlink" Target="https://www.evwind.es/2020/06/04/wind-energy-wins-lions-share-in-italian-renewable-energy-auction/75011" TargetMode="External"/><Relationship Id="rId59" Type="http://schemas.openxmlformats.org/officeDocument/2006/relationships/hyperlink" Target="https://constructionreviewonline.com/news/tunisia-advertises-tender-for-construction-of-60mwp-solar-power-plants/" TargetMode="External"/><Relationship Id="rId67" Type="http://schemas.openxmlformats.org/officeDocument/2006/relationships/hyperlink" Target="https://www.eqmagpro.com/zimbabwe-tenders-for-500mw-solar-power-plants-in-renewable-energy-drive/" TargetMode="External"/><Relationship Id="rId20" Type="http://schemas.openxmlformats.org/officeDocument/2006/relationships/hyperlink" Target="http://taiyangnews.info/markets/over-99-mw-solar-awarded-in-german-tender/" TargetMode="External"/><Relationship Id="rId41" Type="http://schemas.openxmlformats.org/officeDocument/2006/relationships/hyperlink" Target="https://www.eqmagpro.com/meghalaya-issues-tender-for-solar-based-power-plants-of-capacity-500-kw-to-2-mw/" TargetMode="External"/><Relationship Id="rId54" Type="http://schemas.openxmlformats.org/officeDocument/2006/relationships/hyperlink" Target="https://africaincmag.com/2020/10/06/mozambique-launches-tender-for-120mw-solar-pv-and-40mw-wind-projects/" TargetMode="External"/><Relationship Id="rId62" Type="http://schemas.openxmlformats.org/officeDocument/2006/relationships/hyperlink" Target="https://gulfbusiness.com/abu-dhabis-ewec-awards-contract-for-worlds-largest-solar-power-plant/" TargetMode="External"/><Relationship Id="rId1" Type="http://schemas.openxmlformats.org/officeDocument/2006/relationships/hyperlink" Target="https://www.pv-magazine.com/2020/06/25/levelten-energy-opens-procurement-of-up-to-500-mw-of-european-renewables-capacity/" TargetMode="External"/><Relationship Id="rId6" Type="http://schemas.openxmlformats.org/officeDocument/2006/relationships/hyperlink" Target="https://renewablesnow.com/news/chile-grants-land-concessions-for-26-gw-of-new-renewables-704983/?utm_source=Renewables+Now_subscribers+and+newsletter&amp;utm_campaign=eb3625a3be-Renewables_Now_The_Daily_Newsletter_15_06_15_2017_&amp;utm_medium=email&amp;utm_term=0_990771841c-eb3625a3be-259803277" TargetMode="External"/><Relationship Id="rId15" Type="http://schemas.openxmlformats.org/officeDocument/2006/relationships/hyperlink" Target="http://taiyangnews.info/markets/600-mw-awarded-for-wind-solar-projects-in-france/" TargetMode="External"/><Relationship Id="rId23" Type="http://schemas.openxmlformats.org/officeDocument/2006/relationships/hyperlink" Target="https://www.pv-magazine.com/2020/10/27/hungarys-second-renewables-auction-attracts-lowest-bid-of-0-0523-kwh/" TargetMode="External"/><Relationship Id="rId28" Type="http://schemas.openxmlformats.org/officeDocument/2006/relationships/hyperlink" Target="https://www.pv-magazine-india.com/2020/06/05/indian-railways-to-set-up-3-gw-solar-plants-on-vacant-land/" TargetMode="External"/><Relationship Id="rId36" Type="http://schemas.openxmlformats.org/officeDocument/2006/relationships/hyperlink" Target="https://cleantechnica.com/2020/07/26/indian-state-of-rajasthan-announces-1-gigawatt-solar-power-tender/" TargetMode="External"/><Relationship Id="rId49" Type="http://schemas.openxmlformats.org/officeDocument/2006/relationships/hyperlink" Target="http://jamaica-gleaner.com/article/business/20200731/jamaica-tender-500mw-renewable-energy-projects" TargetMode="External"/><Relationship Id="rId57" Type="http://schemas.openxmlformats.org/officeDocument/2006/relationships/hyperlink" Target="https://renewablesnow.com/news/spain-to-put-up-at-least-31-gw-of-renewables-for-2020-auction-720172/" TargetMode="External"/><Relationship Id="rId10" Type="http://schemas.openxmlformats.org/officeDocument/2006/relationships/hyperlink" Target="https://www.enerdata.net/publications/daily-energy-news/croatia-plans-tender-23-gw-renewables-capacity.html" TargetMode="External"/><Relationship Id="rId31" Type="http://schemas.openxmlformats.org/officeDocument/2006/relationships/hyperlink" Target="https://cleantechnica.com/2020/07/06/india-sees-new-record-low-tariff-in-2-gigawatt-solar-bid/" TargetMode="External"/><Relationship Id="rId44" Type="http://schemas.openxmlformats.org/officeDocument/2006/relationships/hyperlink" Target="https://mercomindia.com/tender-floating-solar-himachal/" TargetMode="External"/><Relationship Id="rId52" Type="http://schemas.openxmlformats.org/officeDocument/2006/relationships/hyperlink" Target="https://renewablesnow.com/news/mongolia-invites-epc-contractors-to-bid-for-10-mw-solar-project-719701/" TargetMode="External"/><Relationship Id="rId60" Type="http://schemas.openxmlformats.org/officeDocument/2006/relationships/hyperlink" Target="https://www.pv-magazine.com/2020/07/03/green-electricity-tariffs-1-gw-solar-tender-light-at-the-end-of-the-tunnel-for-turkish-pv/" TargetMode="External"/><Relationship Id="rId65" Type="http://schemas.openxmlformats.org/officeDocument/2006/relationships/hyperlink" Target="https://energy.economictimes.indiatimes.com/news/renewable/uzbekistan-invites-bids-for-100-megawatt-wind-farm-project/75162299" TargetMode="External"/><Relationship Id="rId4" Type="http://schemas.openxmlformats.org/officeDocument/2006/relationships/hyperlink" Target="https://www.pv-magazine.com/2020/09/09/bhutan-launches-ground-mounted-pv-tender/" TargetMode="External"/><Relationship Id="rId9" Type="http://schemas.openxmlformats.org/officeDocument/2006/relationships/hyperlink" Target="https://www.enerdata.net/publications/daily-energy-news/croatia-plans-tender-23-gw-renewables-capacity.html" TargetMode="External"/><Relationship Id="rId13" Type="http://schemas.openxmlformats.org/officeDocument/2006/relationships/hyperlink" Target="https://www.pv-magazine.com/2020/04/02/france-tenders-960-mw-of-solar/" TargetMode="External"/><Relationship Id="rId18" Type="http://schemas.openxmlformats.org/officeDocument/2006/relationships/hyperlink" Target="https://www.rechargenews.com/transition/only-solar-wins-in-germany-s-latest-renewable-power-tender/2-1-812551" TargetMode="External"/><Relationship Id="rId39" Type="http://schemas.openxmlformats.org/officeDocument/2006/relationships/hyperlink" Target="https://mercomindia.com/odisha-invites-bids-for-1-47-mw/" TargetMode="External"/></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53.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55.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57.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58.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60.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62.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6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66.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68.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70.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72.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74.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76.xml.rels><?xml version="1.0" encoding="UTF-8" standalone="yes"?>
<Relationships xmlns="http://schemas.openxmlformats.org/package/2006/relationships"><Relationship Id="rId1" Type="http://schemas.openxmlformats.org/officeDocument/2006/relationships/drawing" Target="../drawings/drawing30.xml"/></Relationships>
</file>

<file path=xl/worksheets/_rels/sheet78.xml.rels><?xml version="1.0" encoding="UTF-8" standalone="yes"?>
<Relationships xmlns="http://schemas.openxmlformats.org/package/2006/relationships"><Relationship Id="rId1" Type="http://schemas.openxmlformats.org/officeDocument/2006/relationships/drawing" Target="../drawings/drawing31.xml"/></Relationships>
</file>

<file path=xl/worksheets/_rels/sheet80.xml.rels><?xml version="1.0" encoding="UTF-8" standalone="yes"?>
<Relationships xmlns="http://schemas.openxmlformats.org/package/2006/relationships"><Relationship Id="rId1" Type="http://schemas.openxmlformats.org/officeDocument/2006/relationships/drawing" Target="../drawings/drawing32.xml"/></Relationships>
</file>

<file path=xl/worksheets/_rels/sheet82.xml.rels><?xml version="1.0" encoding="UTF-8" standalone="yes"?>
<Relationships xmlns="http://schemas.openxmlformats.org/package/2006/relationships"><Relationship Id="rId1" Type="http://schemas.openxmlformats.org/officeDocument/2006/relationships/drawing" Target="../drawings/drawing33.xml"/></Relationships>
</file>

<file path=xl/worksheets/_rels/sheet84.xml.rels><?xml version="1.0" encoding="UTF-8" standalone="yes"?>
<Relationships xmlns="http://schemas.openxmlformats.org/package/2006/relationships"><Relationship Id="rId1" Type="http://schemas.openxmlformats.org/officeDocument/2006/relationships/drawing" Target="../drawings/drawing34.xml"/></Relationships>
</file>

<file path=xl/worksheets/_rels/sheet86.xml.rels><?xml version="1.0" encoding="UTF-8" standalone="yes"?>
<Relationships xmlns="http://schemas.openxmlformats.org/package/2006/relationships"><Relationship Id="rId1" Type="http://schemas.openxmlformats.org/officeDocument/2006/relationships/drawing" Target="../drawings/drawing35.xml"/></Relationships>
</file>

<file path=xl/worksheets/_rels/sheet88.xml.rels><?xml version="1.0" encoding="UTF-8" standalone="yes"?>
<Relationships xmlns="http://schemas.openxmlformats.org/package/2006/relationships"><Relationship Id="rId1" Type="http://schemas.openxmlformats.org/officeDocument/2006/relationships/drawing" Target="../drawings/drawing36.xml"/></Relationships>
</file>

<file path=xl/worksheets/_rels/sheet90.xml.rels><?xml version="1.0" encoding="UTF-8" standalone="yes"?>
<Relationships xmlns="http://schemas.openxmlformats.org/package/2006/relationships"><Relationship Id="rId1" Type="http://schemas.openxmlformats.org/officeDocument/2006/relationships/drawing" Target="../drawings/drawing37.xml"/></Relationships>
</file>

<file path=xl/worksheets/_rels/sheet91.xml.rels><?xml version="1.0" encoding="UTF-8" standalone="yes"?>
<Relationships xmlns="http://schemas.openxmlformats.org/package/2006/relationships"><Relationship Id="rId1" Type="http://schemas.openxmlformats.org/officeDocument/2006/relationships/drawing" Target="../drawings/drawing38.xml"/></Relationships>
</file>

<file path=xl/worksheets/_rels/sheet100.xml.rels><?xml version="1.0" encoding="UTF-8" standalone="yes"?>
<Relationships xmlns="http://schemas.openxmlformats.org/package/2006/relationships"><Relationship Id="rId1" Type="http://schemas.openxmlformats.org/officeDocument/2006/relationships/drawing" Target="../drawings/drawing39.xml"/></Relationships>
</file>

<file path=xl/worksheets/_rels/sheet102.xml.rels><?xml version="1.0" encoding="UTF-8" standalone="yes"?>
<Relationships xmlns="http://schemas.openxmlformats.org/package/2006/relationships"><Relationship Id="rId1" Type="http://schemas.openxmlformats.org/officeDocument/2006/relationships/drawing" Target="../drawings/drawing40.xml"/></Relationships>
</file>

<file path=xl/worksheets/_rels/sheet104.xml.rels><?xml version="1.0" encoding="UTF-8" standalone="yes"?>
<Relationships xmlns="http://schemas.openxmlformats.org/package/2006/relationships"><Relationship Id="rId1" Type="http://schemas.openxmlformats.org/officeDocument/2006/relationships/drawing" Target="../drawings/drawing41.xml"/></Relationships>
</file>

<file path=xl/worksheets/_rels/sheet106.xml.rels><?xml version="1.0" encoding="UTF-8" standalone="yes"?>
<Relationships xmlns="http://schemas.openxmlformats.org/package/2006/relationships"><Relationship Id="rId1" Type="http://schemas.openxmlformats.org/officeDocument/2006/relationships/drawing" Target="../drawings/drawing42.xml"/></Relationships>
</file>

<file path=xl/worksheets/_rels/sheet108.xml.rels><?xml version="1.0" encoding="UTF-8" standalone="yes"?>
<Relationships xmlns="http://schemas.openxmlformats.org/package/2006/relationships"><Relationship Id="rId1" Type="http://schemas.openxmlformats.org/officeDocument/2006/relationships/drawing" Target="../drawings/drawing43.xml"/></Relationships>
</file>

<file path=xl/worksheets/_rels/sheet110.xml.rels><?xml version="1.0" encoding="UTF-8" standalone="yes"?>
<Relationships xmlns="http://schemas.openxmlformats.org/package/2006/relationships"><Relationship Id="rId1" Type="http://schemas.openxmlformats.org/officeDocument/2006/relationships/drawing" Target="../drawings/drawing44.xml"/></Relationships>
</file>

<file path=xl/worksheets/_rels/sheet112.xml.rels><?xml version="1.0" encoding="UTF-8" standalone="yes"?>
<Relationships xmlns="http://schemas.openxmlformats.org/package/2006/relationships"><Relationship Id="rId1" Type="http://schemas.openxmlformats.org/officeDocument/2006/relationships/drawing" Target="../drawings/drawing45.xml"/></Relationships>
</file>

<file path=xl/worksheets/_rels/sheet114.xml.rels><?xml version="1.0" encoding="UTF-8" standalone="yes"?>
<Relationships xmlns="http://schemas.openxmlformats.org/package/2006/relationships"><Relationship Id="rId1" Type="http://schemas.openxmlformats.org/officeDocument/2006/relationships/drawing" Target="../drawings/drawing46.xml"/></Relationships>
</file>

<file path=xl/worksheets/_rels/sheet116.xml.rels><?xml version="1.0" encoding="UTF-8" standalone="yes"?>
<Relationships xmlns="http://schemas.openxmlformats.org/package/2006/relationships"><Relationship Id="rId117" Type="http://schemas.openxmlformats.org/officeDocument/2006/relationships/hyperlink" Target="https://www4.unfccc.int/sites/ndcstaging/PublishedDocuments/Cameroon%20First/CPDN%20CMR%20Final.pdf" TargetMode="External"/><Relationship Id="rId21" Type="http://schemas.openxmlformats.org/officeDocument/2006/relationships/hyperlink" Target="http://www.rea.or.ug/resources/strategy%20and%20plan%202013-2022.pdf" TargetMode="External"/><Relationship Id="rId42" Type="http://schemas.openxmlformats.org/officeDocument/2006/relationships/hyperlink" Target="http://thepoint.gm/africa/gambia/article/gambias-off-grid-solar-market-assessment-validated" TargetMode="External"/><Relationship Id="rId63" Type="http://schemas.openxmlformats.org/officeDocument/2006/relationships/hyperlink" Target="http://www.se4all.ecreee.org/content/senegal" TargetMode="External"/><Relationship Id="rId84" Type="http://schemas.openxmlformats.org/officeDocument/2006/relationships/hyperlink" Target="https://www.adb.org/sites/default/files/tenders/ban0582-breb-g2b.pdf" TargetMode="External"/><Relationship Id="rId138" Type="http://schemas.openxmlformats.org/officeDocument/2006/relationships/hyperlink" Target="https://www.lightingafrica.org/wp-content/uploads/2020/01/Madagascar-Off-Grid-Market-Assessment-Report.pdf" TargetMode="External"/><Relationship Id="rId159" Type="http://schemas.openxmlformats.org/officeDocument/2006/relationships/hyperlink" Target="http://global-climatescope.org/policies/5313" TargetMode="External"/><Relationship Id="rId170" Type="http://schemas.openxmlformats.org/officeDocument/2006/relationships/hyperlink" Target="https://www4.unfccc.int/sites/ndcstaging/PublishedDocuments/Lao%20People%27s%20Democratic%20Republic%20First/Lao%20PDR%20First%20NDC.pdf" TargetMode="External"/><Relationship Id="rId191" Type="http://schemas.openxmlformats.org/officeDocument/2006/relationships/hyperlink" Target="http://erb.org.zm/downloads/gridcode/ZambiaDistributionGridCode.pdf" TargetMode="External"/><Relationship Id="rId205" Type="http://schemas.openxmlformats.org/officeDocument/2006/relationships/hyperlink" Target="https://www.usaid.gov/sites/default/files/documents/1860/PAOP-Niger-MarketAssessment-Final_508.pdf" TargetMode="External"/><Relationship Id="rId107" Type="http://schemas.openxmlformats.org/officeDocument/2006/relationships/hyperlink" Target="https://www.se4all-africa.org/fileadmin/uploads/se4all/Documents/Country_PANER/Burkina_Faso_Plan_d_Actions_National_pour_les_Energies_Renouvelables.pdf" TargetMode="External"/><Relationship Id="rId11" Type="http://schemas.openxmlformats.org/officeDocument/2006/relationships/hyperlink" Target="https://www.gogla.org/sites/default/files/resource_docs/rwanda_country_brief.pdf" TargetMode="External"/><Relationship Id="rId32" Type="http://schemas.openxmlformats.org/officeDocument/2006/relationships/hyperlink" Target="https://energypedia.info/images/3/37/Myanmar_NEP_Roadmap_and_Prospectus_Draft_Final_14_08_28.pdf" TargetMode="External"/><Relationship Id="rId53" Type="http://schemas.openxmlformats.org/officeDocument/2006/relationships/hyperlink" Target="http://gestoenergy.com/wp-content/uploads/2018/04/LIBERIA-RURAL-ENERGY-STRATEGY-AND-MASTER-PLAN.pdf" TargetMode="External"/><Relationship Id="rId74" Type="http://schemas.openxmlformats.org/officeDocument/2006/relationships/hyperlink" Target="http://documents.worldbank.org/curated/en/258101549324138093/pdf/134326-ESMAP-P154383-PUBLIC-4-2-2019-15-30-28-ESMAPMiniGridsArrivalofMainGrid.pdf" TargetMode="External"/><Relationship Id="rId128" Type="http://schemas.openxmlformats.org/officeDocument/2006/relationships/hyperlink" Target="https://www.se4all-africa.org/fileadmin/uploads/se4all/Documents/Country_PANER/CO%CC%82TE_D%E2%80%99IVOIRE_Plan_d_Actions_National_pour_les_Energies_Renouvelables.pdf" TargetMode="External"/><Relationship Id="rId149" Type="http://schemas.openxmlformats.org/officeDocument/2006/relationships/hyperlink" Target="https://www.rvo.nl/sites/default/files/2019/01/Final-Energy-report-Mozambique.pdf" TargetMode="External"/><Relationship Id="rId5" Type="http://schemas.openxmlformats.org/officeDocument/2006/relationships/hyperlink" Target="https://www.usaid.gov/sites/default/files/documents/1860/PAOP-Ethiopia-MarketAssessment-Final_508.pdf" TargetMode="External"/><Relationship Id="rId95" Type="http://schemas.openxmlformats.org/officeDocument/2006/relationships/hyperlink" Target="http://www.angolaenergia2025.com/en/conteudo/new-renewables-strategy" TargetMode="External"/><Relationship Id="rId160" Type="http://schemas.openxmlformats.org/officeDocument/2006/relationships/hyperlink" Target="http://iati.dfid.gov.uk/iati_documents/51719400.odt" TargetMode="External"/><Relationship Id="rId181" Type="http://schemas.openxmlformats.org/officeDocument/2006/relationships/hyperlink" Target="https://www.irena.org/-/media/Files/IRENA/Agency/Publication/2018/Oct/IRENA_mini-grid_policies_2018.pdf" TargetMode="External"/><Relationship Id="rId22" Type="http://schemas.openxmlformats.org/officeDocument/2006/relationships/hyperlink" Target="https://www.get-invest.eu/market-information/zambia/governmental-framework/" TargetMode="External"/><Relationship Id="rId43" Type="http://schemas.openxmlformats.org/officeDocument/2006/relationships/hyperlink" Target="http://thepoint.gm/africa/gambia/article/gambias-off-grid-solar-market-assessment-validated" TargetMode="External"/><Relationship Id="rId64" Type="http://schemas.openxmlformats.org/officeDocument/2006/relationships/hyperlink" Target="https://gestoenergy.com/wp-content/uploads/2019/04/Gesto_Senegal_EN.pdf" TargetMode="External"/><Relationship Id="rId118" Type="http://schemas.openxmlformats.org/officeDocument/2006/relationships/hyperlink" Target="https://www.usaid.gov/sites/default/files/documents/1860/PAOP-Cameroon-MarketAssessment-Final-Digital_508.pdf" TargetMode="External"/><Relationship Id="rId139" Type="http://schemas.openxmlformats.org/officeDocument/2006/relationships/hyperlink" Target="https://www.seforall.org/sites/default/files/2019-12/Taking-Pulse-Madagascar_0.pdf" TargetMode="External"/><Relationship Id="rId85" Type="http://schemas.openxmlformats.org/officeDocument/2006/relationships/hyperlink" Target="https://www.recindia.nic.in/saubhagya" TargetMode="External"/><Relationship Id="rId150" Type="http://schemas.openxmlformats.org/officeDocument/2006/relationships/hyperlink" Target="https://www.rvo.nl/sites/default/files/2019/01/Final-Energy-report-Mozambique.pdf" TargetMode="External"/><Relationship Id="rId171" Type="http://schemas.openxmlformats.org/officeDocument/2006/relationships/hyperlink" Target="https://www.iea.org/policies/6295-law-on-investment-promotion?country=People%27s%20Democratic%20Republic%20Of%20Lao&amp;qs=lao" TargetMode="External"/><Relationship Id="rId192" Type="http://schemas.openxmlformats.org/officeDocument/2006/relationships/hyperlink" Target="https://www.uncdf.org/article/6579/rfa-debt-funding-to-strengthen-the-clean-off-grid-energy-sector-in-zambia" TargetMode="External"/><Relationship Id="rId206" Type="http://schemas.openxmlformats.org/officeDocument/2006/relationships/hyperlink" Target="https://www.unescap.org/sites/default/files/Lao%20PDR%20National%20Sustainable%20Energy%20Strategy%20Report.PDF" TargetMode="External"/><Relationship Id="rId12" Type="http://schemas.openxmlformats.org/officeDocument/2006/relationships/hyperlink" Target="https://www4.unfccc.int/sites/ndcstaging/PublishedDocuments/Sao%20Tome%20and%20Principe%20First/STP_INDC%20_Ingles_30.09.pdf" TargetMode="External"/><Relationship Id="rId33" Type="http://schemas.openxmlformats.org/officeDocument/2006/relationships/hyperlink" Target="https://www.pv-magazine.com/2019/07/24/myanmar-issues-tender-for-rooftop-pv/" TargetMode="External"/><Relationship Id="rId108" Type="http://schemas.openxmlformats.org/officeDocument/2006/relationships/hyperlink" Target="https://www.africa-energy.com/article/burkina-faso-bids-sought-installation-rural-solar-pv-systems" TargetMode="External"/><Relationship Id="rId129" Type="http://schemas.openxmlformats.org/officeDocument/2006/relationships/hyperlink" Target="https://www.usaid.gov/sites/default/files/documents/1860/PAOP-CIV-MarketAssessment-Final_508.pdf" TargetMode="External"/><Relationship Id="rId54" Type="http://schemas.openxmlformats.org/officeDocument/2006/relationships/hyperlink" Target="https://rea.gov.ng/download/rural-electrification-strategy-implementation-plan-resip/" TargetMode="External"/><Relationship Id="rId75" Type="http://schemas.openxmlformats.org/officeDocument/2006/relationships/hyperlink" Target="http://documents.worldbank.org/curated/en/258101549324138093/pdf/134326-ESMAP-P154383-PUBLIC-4-2-2019-15-30-28-ESMAPMiniGridsArrivalofMainGrid.pdf" TargetMode="External"/><Relationship Id="rId96" Type="http://schemas.openxmlformats.org/officeDocument/2006/relationships/hyperlink" Target="https://t3n9sm.c2.acecdn.net/wp-content/uploads/2019/08/Zimbabwe-RE-Policy-2019.pdf" TargetMode="External"/><Relationship Id="rId140" Type="http://schemas.openxmlformats.org/officeDocument/2006/relationships/hyperlink" Target="https://greenminigrid.afdb.org/sites/default/files/gmg_madagascar-2.pdf" TargetMode="External"/><Relationship Id="rId161" Type="http://schemas.openxmlformats.org/officeDocument/2006/relationships/hyperlink" Target="http://iati.dfid.gov.uk/iati_documents/51719400.odt" TargetMode="External"/><Relationship Id="rId182" Type="http://schemas.openxmlformats.org/officeDocument/2006/relationships/hyperlink" Target="https://www4.unfccc.int/sites/submissions/INDC/Published%20Documents/Yemen/1/Yemen%20INDC%2021%20Nov.%202015.pdf" TargetMode="External"/><Relationship Id="rId6" Type="http://schemas.openxmlformats.org/officeDocument/2006/relationships/hyperlink" Target="https://www.se4all-africa.org/fileadmin/uploads/se4all/Documents/Country_AAs/Action_Agenda_SE4All_The_Gambia_FINAL.pdf" TargetMode="External"/><Relationship Id="rId23" Type="http://schemas.openxmlformats.org/officeDocument/2006/relationships/hyperlink" Target="https://www4.unfccc.int/sites/ndcstaging/PublishedDocuments/Zimbabwe%20First/Zimbabwe%20First%20NDC.pdf" TargetMode="External"/><Relationship Id="rId119" Type="http://schemas.openxmlformats.org/officeDocument/2006/relationships/hyperlink" Target="https://www.usaid.gov/sites/default/files/documents/1860/PAOP-Cameroon-MarketAssessment-Final-Digital_508.pdf" TargetMode="External"/><Relationship Id="rId44" Type="http://schemas.openxmlformats.org/officeDocument/2006/relationships/hyperlink" Target="https://www.usaid.gov/sites/default/files/documents/1860/PAOP-Ghana-MarketAssessment-Final_508.pdf" TargetMode="External"/><Relationship Id="rId65" Type="http://schemas.openxmlformats.org/officeDocument/2006/relationships/hyperlink" Target="http://global-climatescope.org/assets/data/docs/updates/2020-02-06-sub-saharan-africa-market-outlook-2020.pdf" TargetMode="External"/><Relationship Id="rId86" Type="http://schemas.openxmlformats.org/officeDocument/2006/relationships/hyperlink" Target="https://www.business-standard.com/article/economy-policy/no-customs-duty-on-imported-solar-cells-modules-this-fiscal-mnre-120021301236_1.html" TargetMode="External"/><Relationship Id="rId130" Type="http://schemas.openxmlformats.org/officeDocument/2006/relationships/hyperlink" Target="https://www.se4all-africa.org/fileadmin/uploads/se4all/Documents/Country_PANER/CO%CC%82TE_D%E2%80%99IVOIRE_Plan_d_Actions_National_pour_les_Energies_Renouvelables.pdf" TargetMode="External"/><Relationship Id="rId151" Type="http://schemas.openxmlformats.org/officeDocument/2006/relationships/hyperlink" Target="http://documents.worldbank.org/curated/en/594061554084119829/pdf/Mozambique-Energy-for-All-ProEnergia-Project.pdf" TargetMode="External"/><Relationship Id="rId172" Type="http://schemas.openxmlformats.org/officeDocument/2006/relationships/hyperlink" Target="https://energypedia.info/images/3/37/Myanmar_NEP_Roadmap_and_Prospectus_Draft_Final_14_08_28.pdf" TargetMode="External"/><Relationship Id="rId193" Type="http://schemas.openxmlformats.org/officeDocument/2006/relationships/hyperlink" Target="http://documents1.worldbank.org/curated/en/743721586836810203/pdf/Increasing-Access-to-Electricity-in-the-Democratic-Republic-of-Congo-Opportunities-and-Challenges.pdf" TargetMode="External"/><Relationship Id="rId207" Type="http://schemas.openxmlformats.org/officeDocument/2006/relationships/hyperlink" Target="http://global-climatescope.org/policies/5305" TargetMode="External"/><Relationship Id="rId13" Type="http://schemas.openxmlformats.org/officeDocument/2006/relationships/hyperlink" Target="https://www.usaid.gov/sites/default/files/documents/1860/PAOP-Senegal-MarketAssessment-Final_508.pdf" TargetMode="External"/><Relationship Id="rId109" Type="http://schemas.openxmlformats.org/officeDocument/2006/relationships/hyperlink" Target="https://greenminigrid.afdb.org/file/178/download" TargetMode="External"/><Relationship Id="rId34" Type="http://schemas.openxmlformats.org/officeDocument/2006/relationships/hyperlink" Target="http://global-climatescope.org/policies/4629" TargetMode="External"/><Relationship Id="rId55" Type="http://schemas.openxmlformats.org/officeDocument/2006/relationships/hyperlink" Target="https://www.afrik21.africa/en/nigeria-government-calls-for-tenders-on-several-solar-mini-grids-projects/" TargetMode="External"/><Relationship Id="rId76" Type="http://schemas.openxmlformats.org/officeDocument/2006/relationships/hyperlink" Target="https://www.irena.org/-/media/Files/IRENA/Agency/Publication/2018/Oct/IRENA_mini-grid_policies_2018.pdf" TargetMode="External"/><Relationship Id="rId97" Type="http://schemas.openxmlformats.org/officeDocument/2006/relationships/hyperlink" Target="https://t3n9sm.c2.acecdn.net/wp-content/uploads/2019/08/Zimbabwe-RE-Policy-2019.pdf" TargetMode="External"/><Relationship Id="rId120" Type="http://schemas.openxmlformats.org/officeDocument/2006/relationships/hyperlink" Target="https://www.usaid.gov/sites/default/files/documents/1860/PAOP-Cameroon-MarketAssessment-Final-Digital_508.pdf" TargetMode="External"/><Relationship Id="rId141" Type="http://schemas.openxmlformats.org/officeDocument/2006/relationships/hyperlink" Target="http://global-climatescope.org/assets/data/docs/updates/2020-02-06-sub-saharan-africa-market-outlook-2020.pdf" TargetMode="External"/><Relationship Id="rId7" Type="http://schemas.openxmlformats.org/officeDocument/2006/relationships/hyperlink" Target="https://www4.unfccc.int/sites/ndcstaging/PublishedDocuments/Ghana%20First/GH_INDC_2392015.pdf" TargetMode="External"/><Relationship Id="rId162" Type="http://schemas.openxmlformats.org/officeDocument/2006/relationships/hyperlink" Target="https://www.irena.org/-/media/Files/IRENA/Agency/Publication/2018/Oct/IRENA_mini-grid_policies_2018.pdf" TargetMode="External"/><Relationship Id="rId183" Type="http://schemas.openxmlformats.org/officeDocument/2006/relationships/hyperlink" Target="https://www4.unfccc.int/sites/submissions/INDC/Published%20Documents/Yemen/1/Yemen%20INDC%2021%20Nov.%202015.pdf" TargetMode="External"/><Relationship Id="rId24" Type="http://schemas.openxmlformats.org/officeDocument/2006/relationships/hyperlink" Target="https://powerdivision.portal.gov.bd/sites/default/files/files/powerdivision.portal.gov.bd/page/4f81bf4d_1180_4c53_b27c_8fa0eb11e2c1/(E)_FR_PSMP2016_Summary_revised.pdf" TargetMode="External"/><Relationship Id="rId40" Type="http://schemas.openxmlformats.org/officeDocument/2006/relationships/hyperlink" Target="https://www.usaid.gov/sites/default/files/documents/1860/PAOP-Ethiopia-MarketAssessment-Final_508.pdf" TargetMode="External"/><Relationship Id="rId45" Type="http://schemas.openxmlformats.org/officeDocument/2006/relationships/hyperlink" Target="https://www.usaid.gov/sites/default/files/documents/1860/PAOP-Ghana-MarketAssessment-Final_508.pdf" TargetMode="External"/><Relationship Id="rId66" Type="http://schemas.openxmlformats.org/officeDocument/2006/relationships/hyperlink" Target="https://www.usaid.gov/sites/default/files/documents/1860/PAOP-Tanzania-MarketAssessment-Final_508.pdf" TargetMode="External"/><Relationship Id="rId87" Type="http://schemas.openxmlformats.org/officeDocument/2006/relationships/hyperlink" Target="http://drdmyanmar.org/index.php?page=bmV3ZGV0YWlsJmlkPTE5Mg" TargetMode="External"/><Relationship Id="rId110" Type="http://schemas.openxmlformats.org/officeDocument/2006/relationships/hyperlink" Target="https://greenminigrid.afdb.org/file/178/download" TargetMode="External"/><Relationship Id="rId115" Type="http://schemas.openxmlformats.org/officeDocument/2006/relationships/hyperlink" Target="https://www.esi-africa.com/industry-sectors/finance-and-policy/grants-valued-at-160m-to-uplift-burundi-communities-through-solar/" TargetMode="External"/><Relationship Id="rId131" Type="http://schemas.openxmlformats.org/officeDocument/2006/relationships/hyperlink" Target="https://www.se4all-africa.org/fileadmin/uploads/se4all/Documents/Country_PANER/CO%CC%82TE_D%E2%80%99IVOIRE_Plan_d_Actions_National_pour_les_Energies_Renouvelables.pdf" TargetMode="External"/><Relationship Id="rId136" Type="http://schemas.openxmlformats.org/officeDocument/2006/relationships/hyperlink" Target="https://www.gogla.org/sites/default/files/resource_docs/madagascar_country_brief.pdf" TargetMode="External"/><Relationship Id="rId157" Type="http://schemas.openxmlformats.org/officeDocument/2006/relationships/hyperlink" Target="https://www.gogla.org/sites/default/files/resource_docs/niger_country_brief.pdf" TargetMode="External"/><Relationship Id="rId178" Type="http://schemas.openxmlformats.org/officeDocument/2006/relationships/hyperlink" Target="https://www.bnamericas.com/en/news/spotlight-perus-off-grid-renewable-energy-auction-6-years-on" TargetMode="External"/><Relationship Id="rId61" Type="http://schemas.openxmlformats.org/officeDocument/2006/relationships/hyperlink" Target="https://sun-connect-news.org/fileadmin/DATEIEN/Dateien/New/PAOP-Rwanda-MarketAssessment-Final_508.pdf" TargetMode="External"/><Relationship Id="rId82" Type="http://schemas.openxmlformats.org/officeDocument/2006/relationships/hyperlink" Target="https://atainsights.com/wp-content/uploads/2019/06/13.-Henry-Semagnanda-REA-Uganda.pdf" TargetMode="External"/><Relationship Id="rId152" Type="http://schemas.openxmlformats.org/officeDocument/2006/relationships/hyperlink" Target="http://www.mme.gov.na/files/publications/03f_National%20Renewable%20Energy%20Policy%20-%20July%202017.pdf" TargetMode="External"/><Relationship Id="rId173" Type="http://schemas.openxmlformats.org/officeDocument/2006/relationships/hyperlink" Target="https://www.nea.gov.ph/ao39/phocadownload/Annual_Reports/NEA%202018%20Annual%20Report.pdf" TargetMode="External"/><Relationship Id="rId194" Type="http://schemas.openxmlformats.org/officeDocument/2006/relationships/hyperlink" Target="https://allafrica.com/stories/202011100726.html" TargetMode="External"/><Relationship Id="rId199" Type="http://schemas.openxmlformats.org/officeDocument/2006/relationships/hyperlink" Target="https://www4.unfccc.int/sites/ndcstaging/PublishedDocuments/Rwanda%20First/Rwanda_Updated_NDC_May_2020.pdf" TargetMode="External"/><Relationship Id="rId203" Type="http://schemas.openxmlformats.org/officeDocument/2006/relationships/hyperlink" Target="http://energycom.gov.gh/rett/documents-downloads/category/29-re-master-plan" TargetMode="External"/><Relationship Id="rId208" Type="http://schemas.openxmlformats.org/officeDocument/2006/relationships/printerSettings" Target="../printerSettings/printerSettings9.bin"/><Relationship Id="rId19" Type="http://schemas.openxmlformats.org/officeDocument/2006/relationships/hyperlink" Target="http://www.rea.or.ug/resources/strategy%20and%20plan%202013-2022.pdf" TargetMode="External"/><Relationship Id="rId14" Type="http://schemas.openxmlformats.org/officeDocument/2006/relationships/hyperlink" Target="https://www4.unfccc.int/sites/ndcstaging/PublishedDocuments/Somalia%20First/Somalia%27s%20INDCs.pdf" TargetMode="External"/><Relationship Id="rId30" Type="http://schemas.openxmlformats.org/officeDocument/2006/relationships/hyperlink" Target="https://mnre.gov.in/solar/standard-specs-cost" TargetMode="External"/><Relationship Id="rId35" Type="http://schemas.openxmlformats.org/officeDocument/2006/relationships/hyperlink" Target="https://www4.unfccc.int/sites/ndcstaging/PublishedDocuments/Nepal%20First/Nepal%20First%20NDC.pdf" TargetMode="External"/><Relationship Id="rId56" Type="http://schemas.openxmlformats.org/officeDocument/2006/relationships/hyperlink" Target="http://rea.gov.ng/wp-content/uploads/2018/07/NERC-Mini-Grid-Regulation.pdf" TargetMode="External"/><Relationship Id="rId77" Type="http://schemas.openxmlformats.org/officeDocument/2006/relationships/hyperlink" Target="https://www.irena.org/-/media/Files/IRENA/Agency/Publication/2018/Oct/IRENA_mini-grid_policies_2018.pdf" TargetMode="External"/><Relationship Id="rId100" Type="http://schemas.openxmlformats.org/officeDocument/2006/relationships/hyperlink" Target="https://rise.esmap.org/data/files/library/kenya/Clean%20Cooking/Supporting%20Documentation/Kenya_ACCESS_2019.pdf" TargetMode="External"/><Relationship Id="rId105" Type="http://schemas.openxmlformats.org/officeDocument/2006/relationships/hyperlink" Target="https://www.pv-magazine.fr/2020/01/28/le-benin-exonere-les-importations-de-panneaux-photovoltaiques-de-tva/" TargetMode="External"/><Relationship Id="rId126" Type="http://schemas.openxmlformats.org/officeDocument/2006/relationships/hyperlink" Target="https://www.usaid.gov/sites/default/files/documents/1860/PAOP-DRC-MarketAssessment-Final_508.pdf" TargetMode="External"/><Relationship Id="rId147" Type="http://schemas.openxmlformats.org/officeDocument/2006/relationships/hyperlink" Target="http://global-climatescope.org/assets/data/docs/updates/2020-02-06-sub-saharan-africa-market-outlook-2020.pdf" TargetMode="External"/><Relationship Id="rId168" Type="http://schemas.openxmlformats.org/officeDocument/2006/relationships/hyperlink" Target="https://www.lightingglobal.org/wp-content/uploads/2018/12/Togo-Off-Grid-Solar-Market-Assessment.pdf" TargetMode="External"/><Relationship Id="rId8" Type="http://schemas.openxmlformats.org/officeDocument/2006/relationships/hyperlink" Target="http://energycom.gov.gh/rett/documents-downloads/category/29-re-master-plan" TargetMode="External"/><Relationship Id="rId51" Type="http://schemas.openxmlformats.org/officeDocument/2006/relationships/hyperlink" Target="http://global-climatescope.org/assets/data/docs/updates/2020-02-06-sub-saharan-africa-market-outlook-2020.pdf" TargetMode="External"/><Relationship Id="rId72" Type="http://schemas.openxmlformats.org/officeDocument/2006/relationships/hyperlink" Target="https://atainsights.com/wp-content/uploads/2019/06/13.-Henry-Semagnanda-REA-Uganda.pdf" TargetMode="External"/><Relationship Id="rId93" Type="http://schemas.openxmlformats.org/officeDocument/2006/relationships/hyperlink" Target="http://www.aedb.org/process-flow-for-import-of-solar-pv-equipment-in-pakistan" TargetMode="External"/><Relationship Id="rId98" Type="http://schemas.openxmlformats.org/officeDocument/2006/relationships/hyperlink" Target="https://www4.unfccc.int/sites/ndcstaging/PublishedDocuments/Eswatini%20First/Eswatini%27s%20INDC.pdf" TargetMode="External"/><Relationship Id="rId121" Type="http://schemas.openxmlformats.org/officeDocument/2006/relationships/hyperlink" Target="https://www4.unfccc.int/sites/ndcstaging/PublishedDocuments/Cameroon%20First/CPDN%20CMR%20Final.pdf" TargetMode="External"/><Relationship Id="rId142" Type="http://schemas.openxmlformats.org/officeDocument/2006/relationships/hyperlink" Target="https://sustainability.hapres.com/htmls/JSR_1167_Detail.html" TargetMode="External"/><Relationship Id="rId163" Type="http://schemas.openxmlformats.org/officeDocument/2006/relationships/hyperlink" Target="https://rise.esmap.org/data/files/library/sierra-leone/Energy%20Access/EA%2014.1B.pdf" TargetMode="External"/><Relationship Id="rId184" Type="http://schemas.openxmlformats.org/officeDocument/2006/relationships/hyperlink" Target="https://www4.unfccc.int/sites/submissions/INDC/Published%20Documents/Yemen/1/Yemen%20INDC%2021%20Nov.%202015.pdf" TargetMode="External"/><Relationship Id="rId189" Type="http://schemas.openxmlformats.org/officeDocument/2006/relationships/hyperlink" Target="https://www.newtimes.co.rw/news/brd-unveils-35-million-solar-project-rural-households" TargetMode="External"/><Relationship Id="rId3" Type="http://schemas.openxmlformats.org/officeDocument/2006/relationships/hyperlink" Target="http://global-climatescope.org/policies/5327" TargetMode="External"/><Relationship Id="rId25" Type="http://schemas.openxmlformats.org/officeDocument/2006/relationships/hyperlink" Target="https://www.lightingglobal.org/resource/quality-assurance-for-off-grid-solar-home-systems-a-comparison-of-strategies-employed-by-lighting-global-and-the-bangladesh-idcol-solar-home-system-program/" TargetMode="External"/><Relationship Id="rId46" Type="http://schemas.openxmlformats.org/officeDocument/2006/relationships/hyperlink" Target="http://global-climatescope.org/assets/data/docs/updates/2020-02-06-sub-saharan-africa-market-outlook-2020.pdf" TargetMode="External"/><Relationship Id="rId67" Type="http://schemas.openxmlformats.org/officeDocument/2006/relationships/hyperlink" Target="http://global-climatescope.org/assets/data/docs/updates/2020-02-06-sub-saharan-africa-market-outlook-2020.pdf" TargetMode="External"/><Relationship Id="rId116" Type="http://schemas.openxmlformats.org/officeDocument/2006/relationships/hyperlink" Target="http://documents1.worldbank.org/curated/en/247351583204580950/text/Burundi-Solar-Energy-in-Local-Communities-Project.txt" TargetMode="External"/><Relationship Id="rId137" Type="http://schemas.openxmlformats.org/officeDocument/2006/relationships/hyperlink" Target="https://www.gogla.org/sites/default/files/resource_docs/madagascar_country_brief.pdf" TargetMode="External"/><Relationship Id="rId158" Type="http://schemas.openxmlformats.org/officeDocument/2006/relationships/hyperlink" Target="https://www.esmap.org/sites/default/files/Presentations/ENGAGING%20THE%20STATE_WORLD%20BANK%20MINIGRID%20ACTION%20LEARNING%20%20EVENT_PPT.pdf" TargetMode="External"/><Relationship Id="rId20" Type="http://schemas.openxmlformats.org/officeDocument/2006/relationships/hyperlink" Target="https://www4.unfccc.int/sites/ndcstaging/PublishedDocuments/Uganda%20First/INDC%20Uganda%20final%20%2014%20October%20%202015.pdf" TargetMode="External"/><Relationship Id="rId41" Type="http://schemas.openxmlformats.org/officeDocument/2006/relationships/hyperlink" Target="https://cdkn.org/wp-content/uploads/2018/02/Inventory-of-Energy-Initatives.pdf" TargetMode="External"/><Relationship Id="rId62" Type="http://schemas.openxmlformats.org/officeDocument/2006/relationships/hyperlink" Target="https://www.epdrwanda.com/edcl-tender-request-for-expression-of-interest-for-pre-qualification-of-minigrid-project-developers/" TargetMode="External"/><Relationship Id="rId83" Type="http://schemas.openxmlformats.org/officeDocument/2006/relationships/hyperlink" Target="https://atainsights.com/wp-content/uploads/2019/06/13.-Henry-Semagnanda-REA-Uganda.pdf" TargetMode="External"/><Relationship Id="rId88" Type="http://schemas.openxmlformats.org/officeDocument/2006/relationships/hyperlink" Target="https://www.pv-magazine.com/2019/01/18/nepal-wants-more-hybrid-wind-solar-and-needs-information-on-prices/" TargetMode="External"/><Relationship Id="rId111" Type="http://schemas.openxmlformats.org/officeDocument/2006/relationships/hyperlink" Target="https://www.se4all-africa.org/fileadmin/uploads/se4all/Documents/Country_PANER/Burkina_Faso_Plan_d_Actions_National_pour_les_Energies_Renouvelables.pdf" TargetMode="External"/><Relationship Id="rId132" Type="http://schemas.openxmlformats.org/officeDocument/2006/relationships/hyperlink" Target="https://www.se4all-africa.org/fileadmin/uploads/se4all/Documents/Country_PANER/CO%CC%82TE_D%E2%80%99IVOIRE_Plan_d_Actions_National_pour_les_Energies_Renouvelables.pdf" TargetMode="External"/><Relationship Id="rId153" Type="http://schemas.openxmlformats.org/officeDocument/2006/relationships/hyperlink" Target="http://www.mme.gov.na/files/publications/03f_National%20Renewable%20Energy%20Policy%20-%20July%202017.pdf" TargetMode="External"/><Relationship Id="rId174" Type="http://schemas.openxmlformats.org/officeDocument/2006/relationships/hyperlink" Target="https://www.seforall.org/sites/default/files/2019-11/EF-2019-TP-SEforALL-w.pdf" TargetMode="External"/><Relationship Id="rId179" Type="http://schemas.openxmlformats.org/officeDocument/2006/relationships/hyperlink" Target="https://www.irena.org/-/media/Files/IRENA/Agency/Publication/2018/Oct/IRENA_mini-grid_policies_2018.pdf" TargetMode="External"/><Relationship Id="rId195" Type="http://schemas.openxmlformats.org/officeDocument/2006/relationships/hyperlink" Target="https://www.africa-energy.com/article/ethiopia-bids-sought-solar-pv-mini-grids" TargetMode="External"/><Relationship Id="rId190" Type="http://schemas.openxmlformats.org/officeDocument/2006/relationships/hyperlink" Target="https://www.afrik21.africa/en/senegal-government-exempts-renewable-energy-equipment-from-vat/" TargetMode="External"/><Relationship Id="rId204" Type="http://schemas.openxmlformats.org/officeDocument/2006/relationships/hyperlink" Target="https://ader.mg/appel-offre/" TargetMode="External"/><Relationship Id="rId15" Type="http://schemas.openxmlformats.org/officeDocument/2006/relationships/hyperlink" Target="https://www.afdb.org/fileadmin/uploads/afdb/Documents/Generic-Documents/South%20Sudan%20Infrastructure%20Action%20Plan%20-%20%20A%20Program%20for%20Sustained%20Strong%20Economic%20Growth%20-%20Chapter%208%20-%20Provision%20of%20Electricity%20and%20Rural%20Energy.pdf" TargetMode="External"/><Relationship Id="rId36" Type="http://schemas.openxmlformats.org/officeDocument/2006/relationships/hyperlink" Target="http://global-climatescope.org/policies/3963" TargetMode="External"/><Relationship Id="rId57" Type="http://schemas.openxmlformats.org/officeDocument/2006/relationships/hyperlink" Target="https://rea.gov.ng/mini-grid-tender/" TargetMode="External"/><Relationship Id="rId106" Type="http://schemas.openxmlformats.org/officeDocument/2006/relationships/hyperlink" Target="https://rise.esmap.org/data/files/library/benin/Energy%20Access/Supporting%20Documentation/Benin_Access%20to%20electricity%20and%20promotion%20of%20renewable%20energies%20in%20Benin.pdf" TargetMode="External"/><Relationship Id="rId127" Type="http://schemas.openxmlformats.org/officeDocument/2006/relationships/hyperlink" Target="https://www.se4all-africa.org/fileadmin/uploads/se4all/Documents/Country_PANER/CO%CC%82TE_D%E2%80%99IVOIRE_Plan_d_Actions_National_pour_les_Energies_Renouvelables.pdf" TargetMode="External"/><Relationship Id="rId10" Type="http://schemas.openxmlformats.org/officeDocument/2006/relationships/hyperlink" Target="https://sun-connect-news.org/fileadmin/DATEIEN/Dateien/New/PAOP-Rwanda-MarketAssessment-Final_508.pdf" TargetMode="External"/><Relationship Id="rId31" Type="http://schemas.openxmlformats.org/officeDocument/2006/relationships/hyperlink" Target="https://www4.unfccc.int/sites/ndcstaging/PublishedDocuments/Myanmar%20First/Myanmar%27s%20INDC.pdf" TargetMode="External"/><Relationship Id="rId52" Type="http://schemas.openxmlformats.org/officeDocument/2006/relationships/hyperlink" Target="http://gestoenergy.com/wp-content/uploads/2018/04/LIBERIA-RURAL-ENERGY-STRATEGY-AND-MASTER-PLAN.pdf" TargetMode="External"/><Relationship Id="rId73" Type="http://schemas.openxmlformats.org/officeDocument/2006/relationships/hyperlink" Target="http://documents.worldbank.org/curated/en/710071498161444599/pdf/116653-WP-PUBLIC-P150241-36p-Detailed-Case-Study-Senegal.pdf" TargetMode="External"/><Relationship Id="rId78" Type="http://schemas.openxmlformats.org/officeDocument/2006/relationships/hyperlink" Target="https://www.irena.org/-/media/Files/IRENA/Agency/Publication/2018/Oct/IRENA_mini-grid_policies_2018.pdf" TargetMode="External"/><Relationship Id="rId94" Type="http://schemas.openxmlformats.org/officeDocument/2006/relationships/hyperlink" Target="http://www.angolaenergia2025.com/en/conteudo/new-renewables-strategy" TargetMode="External"/><Relationship Id="rId99" Type="http://schemas.openxmlformats.org/officeDocument/2006/relationships/hyperlink" Target="https://rise.esmap.org/data/files/library/ethiopia/Documents/Energy%20Efficiency/Ethiopia_National%20Electrification%20Program%202.0.pdf" TargetMode="External"/><Relationship Id="rId101" Type="http://schemas.openxmlformats.org/officeDocument/2006/relationships/hyperlink" Target="https://www.benin-energie.org/bilan-energetique.html" TargetMode="External"/><Relationship Id="rId122" Type="http://schemas.openxmlformats.org/officeDocument/2006/relationships/hyperlink" Target="https://greenminigrid.afdb.org/sites/default/files/Mini-grid-Cameroon%2018.5.2017.pdf" TargetMode="External"/><Relationship Id="rId143" Type="http://schemas.openxmlformats.org/officeDocument/2006/relationships/hyperlink" Target="https://sustainability.hapres.com/htmls/JSR_1167_Detail.html" TargetMode="External"/><Relationship Id="rId148" Type="http://schemas.openxmlformats.org/officeDocument/2006/relationships/hyperlink" Target="https://greenminigrid.afdb.org/sites/default/files/mauritania_gmg_final.pdf" TargetMode="External"/><Relationship Id="rId164" Type="http://schemas.openxmlformats.org/officeDocument/2006/relationships/hyperlink" Target="https://www.lightingglobal.org/wp-content/uploads/2018/12/Togo-Electrification-Strategy-Short-EN-Final.pdf" TargetMode="External"/><Relationship Id="rId169" Type="http://schemas.openxmlformats.org/officeDocument/2006/relationships/hyperlink" Target="https://minigrids.org/wp-content/uploads/2020/06/Mini-grids_Market_Report-20.pdf" TargetMode="External"/><Relationship Id="rId185" Type="http://schemas.openxmlformats.org/officeDocument/2006/relationships/hyperlink" Target="https://rise.esmap.org/data/files/library/yemen,-rep./Energy%20Efficiency/Yemen_NATIONAL%20STRATEGY%20FOR%20RENEWABLE%20ENERGY%20AND%20ENERGY%20EFFICIENCY.pdf" TargetMode="External"/><Relationship Id="rId4" Type="http://schemas.openxmlformats.org/officeDocument/2006/relationships/hyperlink" Target="https://europa.eu/capacity4dev/file/30316/download?token=SjZauJGg" TargetMode="External"/><Relationship Id="rId9" Type="http://schemas.openxmlformats.org/officeDocument/2006/relationships/hyperlink" Target="https://www4.unfccc.int/sites/ndcstaging/PublishedDocuments/Nigeria%20First/Approved%20Nigeria%27s%20INDC_271115.pdf" TargetMode="External"/><Relationship Id="rId180" Type="http://schemas.openxmlformats.org/officeDocument/2006/relationships/hyperlink" Target="https://www.irena.org/-/media/Files/IRENA/Agency/Publication/2018/Oct/IRENA_mini-grid_policies_2018.pdf" TargetMode="External"/><Relationship Id="rId26" Type="http://schemas.openxmlformats.org/officeDocument/2006/relationships/hyperlink" Target="http://global-climatescope.org/policies/3973" TargetMode="External"/><Relationship Id="rId47" Type="http://schemas.openxmlformats.org/officeDocument/2006/relationships/hyperlink" Target="https://www.gogla.org/sites/default/files/resource_docs/kenya_country_brief.pdf" TargetMode="External"/><Relationship Id="rId68" Type="http://schemas.openxmlformats.org/officeDocument/2006/relationships/hyperlink" Target="https://t3n9sm.c2.acecdn.net/wp-content/uploads/2019/08/Zimbabwe-RE-Policy-2019.pdf" TargetMode="External"/><Relationship Id="rId89" Type="http://schemas.openxmlformats.org/officeDocument/2006/relationships/hyperlink" Target="http://documents.worldbank.org/curated/en/650931468288599171/pdf/96844-REVISED-v1-Micro-Hydro-Report-0625-2015-Final.pdf" TargetMode="External"/><Relationship Id="rId112" Type="http://schemas.openxmlformats.org/officeDocument/2006/relationships/hyperlink" Target="https://www.lightingafrica.org/country/burkina-faso/" TargetMode="External"/><Relationship Id="rId133" Type="http://schemas.openxmlformats.org/officeDocument/2006/relationships/hyperlink" Target="https://www.irena.org/-/media/Files/IRENA/Agency/Publication/2015/IRENA_RRA_Djibout_2015_EN.pdf" TargetMode="External"/><Relationship Id="rId154" Type="http://schemas.openxmlformats.org/officeDocument/2006/relationships/hyperlink" Target="https://www.se4all-africa.org/fileadmin/uploads/se4all/Documents/Country_PANER/Niger_Plan_d_Actions_National_des_Energies_Renouvelables.pdf" TargetMode="External"/><Relationship Id="rId175" Type="http://schemas.openxmlformats.org/officeDocument/2006/relationships/hyperlink" Target="http://global-climatescope.org/policies/1842" TargetMode="External"/><Relationship Id="rId196" Type="http://schemas.openxmlformats.org/officeDocument/2006/relationships/hyperlink" Target="https://rise.esmap.org/data/files/library/liberia/Energy%20Efficiency/Supporting%20Documentation/Liberia_National%20Renewable%20Energy%20Action%20Plans%20(NREAPs).pdf" TargetMode="External"/><Relationship Id="rId200" Type="http://schemas.openxmlformats.org/officeDocument/2006/relationships/hyperlink" Target="https://mercomindia.com/tender-rural-electrification-solar-mini-grid/" TargetMode="External"/><Relationship Id="rId16" Type="http://schemas.openxmlformats.org/officeDocument/2006/relationships/hyperlink" Target="https://www4.unfccc.int/sites/ndcstaging/PublishedDocuments/Sudan%20First/28Oct15-Sudan%20INDC.pdf" TargetMode="External"/><Relationship Id="rId37" Type="http://schemas.openxmlformats.org/officeDocument/2006/relationships/hyperlink" Target="https://www4.unfccc.int/sites/ndcstaging/PublishedDocuments/Pakistan%20First/Pak-INDC.pdf" TargetMode="External"/><Relationship Id="rId58" Type="http://schemas.openxmlformats.org/officeDocument/2006/relationships/hyperlink" Target="https://www.gogla.org/sites/default/files/resource_docs/rwanda_country_brief.pdf" TargetMode="External"/><Relationship Id="rId79" Type="http://schemas.openxmlformats.org/officeDocument/2006/relationships/hyperlink" Target="https://www.irena.org/-/media/Files/IRENA/Agency/Publication/2018/Oct/IRENA_mini-grid_policies_2018.pdf" TargetMode="External"/><Relationship Id="rId102" Type="http://schemas.openxmlformats.org/officeDocument/2006/relationships/hyperlink" Target="https://www.benin-energie.org/bilan-energetique.html" TargetMode="External"/><Relationship Id="rId123" Type="http://schemas.openxmlformats.org/officeDocument/2006/relationships/hyperlink" Target="https://www.climateinvestmentfunds.org/sites/cif_enc/files/meeting-documents/chad_eoi_0.pdf" TargetMode="External"/><Relationship Id="rId144" Type="http://schemas.openxmlformats.org/officeDocument/2006/relationships/hyperlink" Target="https://sustainability.hapres.com/htmls/JSR_1167_Detail.html" TargetMode="External"/><Relationship Id="rId90" Type="http://schemas.openxmlformats.org/officeDocument/2006/relationships/hyperlink" Target="https://www.aepc.gov.np/documents/technical-standards-solar" TargetMode="External"/><Relationship Id="rId165" Type="http://schemas.openxmlformats.org/officeDocument/2006/relationships/hyperlink" Target="https://www.africa-energy.com/article/togo-bids-sought-solar-mini-grids" TargetMode="External"/><Relationship Id="rId186" Type="http://schemas.openxmlformats.org/officeDocument/2006/relationships/hyperlink" Target="https://cadmus.eui.eu/bitstream/handle/1814/61249/190214_FSR_IOC_ComparativestudyonREandElectricityAccess.pdf?sequence=1" TargetMode="External"/><Relationship Id="rId27" Type="http://schemas.openxmlformats.org/officeDocument/2006/relationships/hyperlink" Target="https://www4.unfccc.int/sites/ndcstaging/PublishedDocuments/Cambodia%20First/Cambodia%27s%20INDC%20to%20the%20UNFCCC.pdf" TargetMode="External"/><Relationship Id="rId48" Type="http://schemas.openxmlformats.org/officeDocument/2006/relationships/hyperlink" Target="https://www.usaid.gov/sites/default/files/documents/1860/PAOP-Kenya-MarketAssessment-Final_508.pdf" TargetMode="External"/><Relationship Id="rId69" Type="http://schemas.openxmlformats.org/officeDocument/2006/relationships/hyperlink" Target="http://global-climatescope.org/policies/5309" TargetMode="External"/><Relationship Id="rId113" Type="http://schemas.openxmlformats.org/officeDocument/2006/relationships/hyperlink" Target="https://greenminigrid.afdb.org/file/178/download" TargetMode="External"/><Relationship Id="rId134" Type="http://schemas.openxmlformats.org/officeDocument/2006/relationships/hyperlink" Target="https://africadroit.com/2019/09/13/production-of-electricity-in-djibouti-a-new-regulatory-framework-favouring-renewable-energy/" TargetMode="External"/><Relationship Id="rId80" Type="http://schemas.openxmlformats.org/officeDocument/2006/relationships/hyperlink" Target="https://www.irena.org/-/media/Files/IRENA/Agency/Publication/2018/Oct/IRENA_mini-grid_policies_2018.pdf" TargetMode="External"/><Relationship Id="rId155" Type="http://schemas.openxmlformats.org/officeDocument/2006/relationships/hyperlink" Target="https://www4.unfccc.int/sites/ndcstaging/PublishedDocuments/Niger%20First/Niger-INDC-final_Eng.pdf" TargetMode="External"/><Relationship Id="rId176" Type="http://schemas.openxmlformats.org/officeDocument/2006/relationships/hyperlink" Target="https://www.pv-magazine-latam.com/2019/01/16/guatemala-anuncia-nueva-politica-de-electrificacion-rural/" TargetMode="External"/><Relationship Id="rId197" Type="http://schemas.openxmlformats.org/officeDocument/2006/relationships/hyperlink" Target="https://rise.esmap.org/data/files/library/liberia/Energy%20Efficiency/Supporting%20Documentation/Liberia_National%20Renewable%20Energy%20Action%20Plans%20(NREAPs).pdf" TargetMode="External"/><Relationship Id="rId201" Type="http://schemas.openxmlformats.org/officeDocument/2006/relationships/hyperlink" Target="https://www.pv-magazine.com/2020/01/22/congolese-president-makes-off-grid-renewables-pledge/" TargetMode="External"/><Relationship Id="rId17" Type="http://schemas.openxmlformats.org/officeDocument/2006/relationships/hyperlink" Target="https://www4.unfccc.int/sites/ndcstaging/PublishedDocuments/Sudan%20First/28Oct15-Sudan%20INDC.pdf" TargetMode="External"/><Relationship Id="rId38" Type="http://schemas.openxmlformats.org/officeDocument/2006/relationships/hyperlink" Target="http://www.angolaenergia2025.com/en/conteudo/new-renewables-strategy" TargetMode="External"/><Relationship Id="rId59" Type="http://schemas.openxmlformats.org/officeDocument/2006/relationships/hyperlink" Target="https://www.mininfra.gov.rw/fileadmin/user_upload/infos/Final_ESSP.pdf" TargetMode="External"/><Relationship Id="rId103" Type="http://schemas.openxmlformats.org/officeDocument/2006/relationships/hyperlink" Target="https://www.se4all-africa.org/fileadmin/uploads/se4all/Documents/Country_PANER/Benin_Plan_d_Actions_National_pour_les_Energies_Renouvelables__PANER_.pdf" TargetMode="External"/><Relationship Id="rId124" Type="http://schemas.openxmlformats.org/officeDocument/2006/relationships/hyperlink" Target="https://greenminigrid.afdb.org/sites/default/files/Mini-grid%20DRoC.pdf" TargetMode="External"/><Relationship Id="rId70" Type="http://schemas.openxmlformats.org/officeDocument/2006/relationships/hyperlink" Target="https://www.irena.org/publications/2018/Jan/Renewable-Energy-Market-Analysis-Southeast-Asia" TargetMode="External"/><Relationship Id="rId91" Type="http://schemas.openxmlformats.org/officeDocument/2006/relationships/hyperlink" Target="https://kosap-fm.org/facilities" TargetMode="External"/><Relationship Id="rId145" Type="http://schemas.openxmlformats.org/officeDocument/2006/relationships/hyperlink" Target="https://sustainability.hapres.com/htmls/JSR_1167_Detail.html" TargetMode="External"/><Relationship Id="rId166" Type="http://schemas.openxmlformats.org/officeDocument/2006/relationships/hyperlink" Target="http://global-climatescope.org/assets/data/docs/updates/2020-02-06-sub-saharan-africa-market-outlook-2020.pdf" TargetMode="External"/><Relationship Id="rId187" Type="http://schemas.openxmlformats.org/officeDocument/2006/relationships/hyperlink" Target="https://www.esi-africa.com/industry-sectors/generation/solar/goglas-position-on-vat-for-off-grid-solar-products-in-kenya/" TargetMode="External"/><Relationship Id="rId1" Type="http://schemas.openxmlformats.org/officeDocument/2006/relationships/hyperlink" Target="http://www.angolaenergia2025.com/en/conteudo/new-renewables-strategy" TargetMode="External"/><Relationship Id="rId28" Type="http://schemas.openxmlformats.org/officeDocument/2006/relationships/hyperlink" Target="http://ref.gov.kh/page/admin/public/filedownload/pro_brochure%20ref_eg%202015-new.pdf" TargetMode="External"/><Relationship Id="rId49" Type="http://schemas.openxmlformats.org/officeDocument/2006/relationships/hyperlink" Target="https://www.greenbuildingafrica.co.za/mini-grid-solar-pv-tender-announced-in-kenya/" TargetMode="External"/><Relationship Id="rId114" Type="http://schemas.openxmlformats.org/officeDocument/2006/relationships/hyperlink" Target="http://global-climatescope.org/assets/data/docs/updates/2020-02-06-sub-saharan-africa-market-outlook-2020.pdf" TargetMode="External"/><Relationship Id="rId60" Type="http://schemas.openxmlformats.org/officeDocument/2006/relationships/hyperlink" Target="http://global-climatescope.org/policies/5060" TargetMode="External"/><Relationship Id="rId81" Type="http://schemas.openxmlformats.org/officeDocument/2006/relationships/hyperlink" Target="https://www.irena.org/-/media/Files/IRENA/Agency/Publication/2018/Oct/IRENA_mini-grid_policies_2018.pdf" TargetMode="External"/><Relationship Id="rId135" Type="http://schemas.openxmlformats.org/officeDocument/2006/relationships/hyperlink" Target="https://www.get-invest.eu/market-information/madagascar/governmental-framework/" TargetMode="External"/><Relationship Id="rId156" Type="http://schemas.openxmlformats.org/officeDocument/2006/relationships/hyperlink" Target="https://www.se4all-africa.org/fileadmin/uploads/se4all/Documents/Country_PANER/Niger_Plan_d_Actions_National_des_Energies_Renouvelables.pdf" TargetMode="External"/><Relationship Id="rId177" Type="http://schemas.openxmlformats.org/officeDocument/2006/relationships/hyperlink" Target="https://www4.unfccc.int/sites/ndcstaging/PublishedDocuments/Panama%20First/CDN1%20Actualizada%20Rep%C3%BAblica%20de%20Panam%C3%A1.pdf" TargetMode="External"/><Relationship Id="rId198" Type="http://schemas.openxmlformats.org/officeDocument/2006/relationships/hyperlink" Target="https://greenminigrid.afdb.org/sites/default/files/mauritania_gmg_final.pdf" TargetMode="External"/><Relationship Id="rId202" Type="http://schemas.openxmlformats.org/officeDocument/2006/relationships/hyperlink" Target="https://rise.esmap.org/country/central-african-republic" TargetMode="External"/><Relationship Id="rId18" Type="http://schemas.openxmlformats.org/officeDocument/2006/relationships/hyperlink" Target="https://www.ied-sa.fr/en/documents-and-links/publications/send/3-reports/33-national-electrification-program-prospectus.html" TargetMode="External"/><Relationship Id="rId39" Type="http://schemas.openxmlformats.org/officeDocument/2006/relationships/hyperlink" Target="https://gettingthedealthrough.com/area/12/jurisdiction/151/electricity-regulation-angola/" TargetMode="External"/><Relationship Id="rId50" Type="http://schemas.openxmlformats.org/officeDocument/2006/relationships/hyperlink" Target="https://www.usaid.gov/sites/default/files/documents/1860/PAOP-Kenya-MarketAssessment-Final_508.pdf" TargetMode="External"/><Relationship Id="rId104" Type="http://schemas.openxmlformats.org/officeDocument/2006/relationships/hyperlink" Target="https://www.agenceecofin.com/solaire/1212-62608-benin-lancement-du-deuxieme-appel-a-propositions-de-projets-de-la-facilite-d-energie-propre-hors-reseau" TargetMode="External"/><Relationship Id="rId125" Type="http://schemas.openxmlformats.org/officeDocument/2006/relationships/hyperlink" Target="https://greenminigrid.afdb.org/sites/default/files/Mini-grid%20DRoC.pdf" TargetMode="External"/><Relationship Id="rId146" Type="http://schemas.openxmlformats.org/officeDocument/2006/relationships/hyperlink" Target="https://www.se4all-africa.org/fileadmin/uploads/se4all/Documents/Country_PANER/Mali_Plan_d_Actions_National_pour_les_Energies_Renouvelables_.pdf" TargetMode="External"/><Relationship Id="rId167" Type="http://schemas.openxmlformats.org/officeDocument/2006/relationships/hyperlink" Target="https://www.lightingglobal.org/wp-content/uploads/2018/12/Togo-Off-Grid-Solar-Market-Assessment.pdf" TargetMode="External"/><Relationship Id="rId188" Type="http://schemas.openxmlformats.org/officeDocument/2006/relationships/hyperlink" Target="https://ng.boell.org/en/2019/07/02/solar-import-duty-and-tariffs-exempt-or-not" TargetMode="External"/><Relationship Id="rId71" Type="http://schemas.openxmlformats.org/officeDocument/2006/relationships/hyperlink" Target="http://global-climatescope.org/policies/3959" TargetMode="External"/><Relationship Id="rId92" Type="http://schemas.openxmlformats.org/officeDocument/2006/relationships/hyperlink" Target="https://www.unbs.go.ug/content.php?src=pvoc-key-documents&amp;content" TargetMode="External"/><Relationship Id="rId2" Type="http://schemas.openxmlformats.org/officeDocument/2006/relationships/hyperlink" Target="https://rise.esmap.org/data/files/library/angola/Energy%20Access/EA%201.1%20Angola%20Energy%20Book%202025.pdf" TargetMode="External"/><Relationship Id="rId29" Type="http://schemas.openxmlformats.org/officeDocument/2006/relationships/hyperlink" Target="https://www.iea.org/policies/4916-jawaharlal-nehru-national-solar-mission-phase-i-ii-and-iii?country=India&amp;jurisdiction=National&amp;q=off-grid&amp;status=In%20Force" TargetMode="External"/></Relationships>
</file>

<file path=xl/worksheets/_rels/sheet118.xml.rels><?xml version="1.0" encoding="UTF-8" standalone="yes"?>
<Relationships xmlns="http://schemas.openxmlformats.org/package/2006/relationships"><Relationship Id="rId8" Type="http://schemas.openxmlformats.org/officeDocument/2006/relationships/hyperlink" Target="http://www.reg.rw/fileadmin/user_upload/Final_ESSP.pdf" TargetMode="External"/><Relationship Id="rId13" Type="http://schemas.openxmlformats.org/officeDocument/2006/relationships/hyperlink" Target="https://www4.unfccc.int/sites/submissions/INDC/Submission%20Pages/submissions.aspx" TargetMode="External"/><Relationship Id="rId18" Type="http://schemas.openxmlformats.org/officeDocument/2006/relationships/hyperlink" Target="https://pmuy.gov.in/about.html" TargetMode="External"/><Relationship Id="rId26" Type="http://schemas.openxmlformats.org/officeDocument/2006/relationships/hyperlink" Target="https://www.nama-facility.org/projects/guatemala-efficient-use-of-fuel-and-alternative-fuels-in-indigenous-and-rural-communities/" TargetMode="External"/><Relationship Id="rId3" Type="http://schemas.openxmlformats.org/officeDocument/2006/relationships/hyperlink" Target="https://www.seforall.org/sites/default/files/Kenya_AA_EN_Released.pdf" TargetMode="External"/><Relationship Id="rId21" Type="http://schemas.openxmlformats.org/officeDocument/2006/relationships/hyperlink" Target="https://pmuy.gov.in/about.html" TargetMode="External"/><Relationship Id="rId7" Type="http://schemas.openxmlformats.org/officeDocument/2006/relationships/hyperlink" Target="https://www.cleancookingalliance.org/country-profiles/focus-countries/6-bangladesh.html" TargetMode="External"/><Relationship Id="rId12" Type="http://schemas.openxmlformats.org/officeDocument/2006/relationships/hyperlink" Target="https://rise.esmap.org/data/files/library/angola/Energy%20Access/EA%201.1%20Angola%20Energy%20Book%202025.pdf" TargetMode="External"/><Relationship Id="rId17" Type="http://schemas.openxmlformats.org/officeDocument/2006/relationships/hyperlink" Target="https://www4.unfccc.int/sites/ndcstaging/PublishedDocuments/Ethiopia%20First/INDC-Ethiopia-100615.pdf" TargetMode="External"/><Relationship Id="rId25" Type="http://schemas.openxmlformats.org/officeDocument/2006/relationships/hyperlink" Target="https://www.un.org/ecosoc/sites/www.un.org.ecosoc/files/publication/dcf-policy-brief-14.pdf" TargetMode="External"/><Relationship Id="rId2" Type="http://schemas.openxmlformats.org/officeDocument/2006/relationships/hyperlink" Target="https://www4.unfccc.int/sites/submissions/INDC/Submission%20Pages/submissions.aspx" TargetMode="External"/><Relationship Id="rId16" Type="http://schemas.openxmlformats.org/officeDocument/2006/relationships/hyperlink" Target="https://www4.unfccc.int/sites/submissions/INDC/Submission%20Pages/submissions.aspx" TargetMode="External"/><Relationship Id="rId20" Type="http://schemas.openxmlformats.org/officeDocument/2006/relationships/hyperlink" Target="https://niti.gov.in/writereaddata/files/new_initiatives/NEP-)ID_27.06.2017.pd" TargetMode="External"/><Relationship Id="rId1" Type="http://schemas.openxmlformats.org/officeDocument/2006/relationships/hyperlink" Target="http://www.environment.go.ke/wp-content/documents/complete%20nccrs%20executive%20brief.pdf" TargetMode="External"/><Relationship Id="rId6" Type="http://schemas.openxmlformats.org/officeDocument/2006/relationships/hyperlink" Target="https://www4.unfccc.int/sites/ndcstaging/PublishedDocuments/Bangladesh%20First/INDC_2015_of_Bangladesh.pdf" TargetMode="External"/><Relationship Id="rId11" Type="http://schemas.openxmlformats.org/officeDocument/2006/relationships/hyperlink" Target="https://energypedia.info/wiki/Examples_of_Legal_Texts_and_Regulations_to_Lift_Import_Duties_for_PV_Products" TargetMode="External"/><Relationship Id="rId24" Type="http://schemas.openxmlformats.org/officeDocument/2006/relationships/hyperlink" Target="https://www4.unfccc.int/sites/submissions/INDC/Submission%20Pages/submissions.aspx" TargetMode="External"/><Relationship Id="rId5" Type="http://schemas.openxmlformats.org/officeDocument/2006/relationships/hyperlink" Target="http://nda.erd.gov.bd/en/c/publication/seventh-five-year-plan-fy2016-fy2020" TargetMode="External"/><Relationship Id="rId15" Type="http://schemas.openxmlformats.org/officeDocument/2006/relationships/hyperlink" Target="http://www.energycom.gov.gh/files/Renewable-Energy-Masterplan-February-2019.pdf" TargetMode="External"/><Relationship Id="rId23" Type="http://schemas.openxmlformats.org/officeDocument/2006/relationships/hyperlink" Target="https://nam02.safelinks.protection.outlook.com/?url=https%3A%2F%2Faepc.gov.np%2Fdocuments%2Fbiomass-energy-strategy&amp;data=02%7C01%7Catowfiq%40cleancookingalliance.org%7Cca019df84d6c4c2c7f2108d7f01e05f1%7C5759a30d63b34fe7957010ff03bb6c92%7C0%7C0%7C637241884057418031&amp;sdata=4fiTBOqAsmjwrPOs1ZNya1bJ5otmucJ4R%2FRoPL%2F9u14%3D&amp;reserved=0" TargetMode="External"/><Relationship Id="rId28" Type="http://schemas.openxmlformats.org/officeDocument/2006/relationships/printerSettings" Target="../printerSettings/printerSettings10.bin"/><Relationship Id="rId10" Type="http://schemas.openxmlformats.org/officeDocument/2006/relationships/hyperlink" Target="https://www.se4all-africa.org/fileadmin/uploads/se4all/Documents/Country_AAs/Rwanda_Action_Agenda.pdf" TargetMode="External"/><Relationship Id="rId19" Type="http://schemas.openxmlformats.org/officeDocument/2006/relationships/hyperlink" Target="https://www4.unfccc.int/sites/submissions/INDC/Submission%20Pages/submissions.aspx" TargetMode="External"/><Relationship Id="rId4" Type="http://schemas.openxmlformats.org/officeDocument/2006/relationships/hyperlink" Target="http://www.sreda.gov.bd/d3pbs_uploads/files/policy_5_cap_final.pdf" TargetMode="External"/><Relationship Id="rId9" Type="http://schemas.openxmlformats.org/officeDocument/2006/relationships/hyperlink" Target="https://www4.unfccc.int/sites/submissions/INDC/Submission%20Pages/submissions.aspx" TargetMode="External"/><Relationship Id="rId14" Type="http://schemas.openxmlformats.org/officeDocument/2006/relationships/hyperlink" Target="https://www.seforall.org/sites/default/files/Uganda_AA_EN_Released.pdf" TargetMode="External"/><Relationship Id="rId22" Type="http://schemas.openxmlformats.org/officeDocument/2006/relationships/hyperlink" Target="https://www.npc.gov.np/images/category/15th_Plan_Approach_Paper2.pdf" TargetMode="External"/><Relationship Id="rId27" Type="http://schemas.openxmlformats.org/officeDocument/2006/relationships/hyperlink" Target="https://www4.unfccc.int/sites/submissions/INDC/Published%20Documents/Guatemala/1/Gobierno%20de%20Guatemala%20INDC-UNFCCC%20Sept%202015.pdf" TargetMode="External"/></Relationships>
</file>

<file path=xl/worksheets/_rels/sheet120.xml.rels><?xml version="1.0" encoding="UTF-8" standalone="yes"?>
<Relationships xmlns="http://schemas.openxmlformats.org/package/2006/relationships"><Relationship Id="rId1" Type="http://schemas.openxmlformats.org/officeDocument/2006/relationships/drawing" Target="../drawings/drawing47.xml"/></Relationships>
</file>

<file path=xl/worksheets/_rels/sheet122.xml.rels><?xml version="1.0" encoding="UTF-8" standalone="yes"?>
<Relationships xmlns="http://schemas.openxmlformats.org/package/2006/relationships"><Relationship Id="rId1" Type="http://schemas.openxmlformats.org/officeDocument/2006/relationships/drawing" Target="../drawings/drawing48.xml"/></Relationships>
</file>

<file path=xl/worksheets/_rels/sheet124.xml.rels><?xml version="1.0" encoding="UTF-8" standalone="yes"?>
<Relationships xmlns="http://schemas.openxmlformats.org/package/2006/relationships"><Relationship Id="rId1" Type="http://schemas.openxmlformats.org/officeDocument/2006/relationships/drawing" Target="../drawings/drawing49.xml"/></Relationships>
</file>

<file path=xl/worksheets/_rels/sheet126.xml.rels><?xml version="1.0" encoding="UTF-8" standalone="yes"?>
<Relationships xmlns="http://schemas.openxmlformats.org/package/2006/relationships"><Relationship Id="rId1" Type="http://schemas.openxmlformats.org/officeDocument/2006/relationships/drawing" Target="../drawings/drawing50.xml"/></Relationships>
</file>

<file path=xl/worksheets/_rels/sheet128.xml.rels><?xml version="1.0" encoding="UTF-8" standalone="yes"?>
<Relationships xmlns="http://schemas.openxmlformats.org/package/2006/relationships"><Relationship Id="rId1" Type="http://schemas.openxmlformats.org/officeDocument/2006/relationships/drawing" Target="../drawings/drawing51.xml"/></Relationships>
</file>

<file path=xl/worksheets/_rels/sheet130.xml.rels><?xml version="1.0" encoding="UTF-8" standalone="yes"?>
<Relationships xmlns="http://schemas.openxmlformats.org/package/2006/relationships"><Relationship Id="rId1" Type="http://schemas.openxmlformats.org/officeDocument/2006/relationships/drawing" Target="../drawings/drawing52.xml"/></Relationships>
</file>

<file path=xl/worksheets/_rels/sheet132.xml.rels><?xml version="1.0" encoding="UTF-8" standalone="yes"?>
<Relationships xmlns="http://schemas.openxmlformats.org/package/2006/relationships"><Relationship Id="rId1" Type="http://schemas.openxmlformats.org/officeDocument/2006/relationships/drawing" Target="../drawings/drawing53.xml"/></Relationships>
</file>

<file path=xl/worksheets/_rels/sheet133.xml.rels><?xml version="1.0" encoding="UTF-8" standalone="yes"?>
<Relationships xmlns="http://schemas.openxmlformats.org/package/2006/relationships"><Relationship Id="rId1" Type="http://schemas.openxmlformats.org/officeDocument/2006/relationships/drawing" Target="../drawings/drawing54.xml"/></Relationships>
</file>

<file path=xl/worksheets/_rels/sheet134.xml.rels><?xml version="1.0" encoding="UTF-8" standalone="yes"?>
<Relationships xmlns="http://schemas.openxmlformats.org/package/2006/relationships"><Relationship Id="rId1" Type="http://schemas.openxmlformats.org/officeDocument/2006/relationships/drawing" Target="../drawings/drawing55.xml"/></Relationships>
</file>

<file path=xl/worksheets/_rels/sheet135.xml.rels><?xml version="1.0" encoding="UTF-8" standalone="yes"?>
<Relationships xmlns="http://schemas.openxmlformats.org/package/2006/relationships"><Relationship Id="rId1" Type="http://schemas.openxmlformats.org/officeDocument/2006/relationships/drawing" Target="../drawings/drawing56.xml"/></Relationships>
</file>

<file path=xl/worksheets/_rels/sheet136.xml.rels><?xml version="1.0" encoding="UTF-8" standalone="yes"?>
<Relationships xmlns="http://schemas.openxmlformats.org/package/2006/relationships"><Relationship Id="rId1" Type="http://schemas.openxmlformats.org/officeDocument/2006/relationships/drawing" Target="../drawings/drawing57.xml"/></Relationships>
</file>

<file path=xl/worksheets/_rels/sheet138.xml.rels><?xml version="1.0" encoding="UTF-8" standalone="yes"?>
<Relationships xmlns="http://schemas.openxmlformats.org/package/2006/relationships"><Relationship Id="rId1" Type="http://schemas.openxmlformats.org/officeDocument/2006/relationships/drawing" Target="../drawings/drawing58.xml"/></Relationships>
</file>

<file path=xl/worksheets/_rels/sheet140.xml.rels><?xml version="1.0" encoding="UTF-8" standalone="yes"?>
<Relationships xmlns="http://schemas.openxmlformats.org/package/2006/relationships"><Relationship Id="rId1" Type="http://schemas.openxmlformats.org/officeDocument/2006/relationships/drawing" Target="../drawings/drawing59.xml"/></Relationships>
</file>

<file path=xl/worksheets/_rels/sheet142.xml.rels><?xml version="1.0" encoding="UTF-8" standalone="yes"?>
<Relationships xmlns="http://schemas.openxmlformats.org/package/2006/relationships"><Relationship Id="rId1" Type="http://schemas.openxmlformats.org/officeDocument/2006/relationships/drawing" Target="../drawings/drawing60.xml"/></Relationships>
</file>

<file path=xl/worksheets/_rels/sheet144.xml.rels><?xml version="1.0" encoding="UTF-8" standalone="yes"?>
<Relationships xmlns="http://schemas.openxmlformats.org/package/2006/relationships"><Relationship Id="rId1" Type="http://schemas.openxmlformats.org/officeDocument/2006/relationships/drawing" Target="../drawings/drawing61.xml"/></Relationships>
</file>

<file path=xl/worksheets/_rels/sheet146.xml.rels><?xml version="1.0" encoding="UTF-8" standalone="yes"?>
<Relationships xmlns="http://schemas.openxmlformats.org/package/2006/relationships"><Relationship Id="rId1" Type="http://schemas.openxmlformats.org/officeDocument/2006/relationships/drawing" Target="../drawings/drawing62.xml"/></Relationships>
</file>

<file path=xl/worksheets/_rels/sheet148.xml.rels><?xml version="1.0" encoding="UTF-8" standalone="yes"?>
<Relationships xmlns="http://schemas.openxmlformats.org/package/2006/relationships"><Relationship Id="rId1" Type="http://schemas.openxmlformats.org/officeDocument/2006/relationships/drawing" Target="../drawings/drawing63.xml"/></Relationships>
</file>

<file path=xl/worksheets/_rels/sheet150.xml.rels><?xml version="1.0" encoding="UTF-8" standalone="yes"?>
<Relationships xmlns="http://schemas.openxmlformats.org/package/2006/relationships"><Relationship Id="rId1" Type="http://schemas.openxmlformats.org/officeDocument/2006/relationships/drawing" Target="../drawings/drawing64.xml"/></Relationships>
</file>

<file path=xl/worksheets/_rels/sheet151.xml.rels><?xml version="1.0" encoding="UTF-8" standalone="yes"?>
<Relationships xmlns="http://schemas.openxmlformats.org/package/2006/relationships"><Relationship Id="rId3" Type="http://schemas.openxmlformats.org/officeDocument/2006/relationships/hyperlink" Target="https://renewablesnow.com/news/res-unveils-40-mwp-solar-ppa-with-french-railway-operator-703243/" TargetMode="External"/><Relationship Id="rId7" Type="http://schemas.openxmlformats.org/officeDocument/2006/relationships/printerSettings" Target="../printerSettings/printerSettings11.bin"/><Relationship Id="rId2" Type="http://schemas.openxmlformats.org/officeDocument/2006/relationships/hyperlink" Target="https://www.dhl.com/discover/business/business-ethics/future-of-electric-vehicles" TargetMode="External"/><Relationship Id="rId1" Type="http://schemas.openxmlformats.org/officeDocument/2006/relationships/hyperlink" Target="https://newsroom.nexteraenergy.com/2021-01-26-First-Student-First-Transit-and-NextEra-Energy-Resources-agree-to-jointly-pursue-electrification-of-tens-of-thousands-of-school-and-public-transportation-vehicles-across-the-U-S-and-Canada" TargetMode="External"/><Relationship Id="rId6" Type="http://schemas.openxmlformats.org/officeDocument/2006/relationships/hyperlink" Target="https://www.lr.org/en/latest-news/industry-leaders-join-forces-on-ammonia-fuelled-tanker-project/" TargetMode="External"/><Relationship Id="rId5" Type="http://schemas.openxmlformats.org/officeDocument/2006/relationships/hyperlink" Target="https://www.swzmaritime.nl/news/2019/10/29/maersk-to-focus-on-alcohol-biomethane-and-ammonia-as-future-marine-fuels/" TargetMode="External"/><Relationship Id="rId4" Type="http://schemas.openxmlformats.org/officeDocument/2006/relationships/hyperlink" Target="https://www.reuters.com/article/uk-shipping-energy-hydrogen-focus-idUKKBN27F19L" TargetMode="External"/></Relationships>
</file>

<file path=xl/worksheets/_rels/sheet152.xml.rels><?xml version="1.0" encoding="UTF-8" standalone="yes"?>
<Relationships xmlns="http://schemas.openxmlformats.org/package/2006/relationships"><Relationship Id="rId117" Type="http://schemas.openxmlformats.org/officeDocument/2006/relationships/hyperlink" Target="https://www4.unfccc.int/sites/ndcstaging/PublishedDocuments/Austria%20First/LV-03-06-EU%20INDC.pdf" TargetMode="External"/><Relationship Id="rId21" Type="http://schemas.openxmlformats.org/officeDocument/2006/relationships/hyperlink" Target="https://www4.unfccc.int/sites/ndcstaging/PublishedDocuments/Barbados%20First/Barbados%20INDC%20FINAL%20September%20%2028,%202015.pdf" TargetMode="External"/><Relationship Id="rId63" Type="http://schemas.openxmlformats.org/officeDocument/2006/relationships/hyperlink" Target="https://www4.unfccc.int/sites/ndcstaging/PublishedDocuments/Sweden%20First/EU_NDC_Submission_December%202020.pdf" TargetMode="External"/><Relationship Id="rId159" Type="http://schemas.openxmlformats.org/officeDocument/2006/relationships/hyperlink" Target="https://www4.unfccc.int/sites/ndcstaging/PublishedDocuments/Mauritius%20First/Final%20INDC%20for%20Mauritius%2028%20Sept%202015.pdf" TargetMode="External"/><Relationship Id="rId170" Type="http://schemas.openxmlformats.org/officeDocument/2006/relationships/hyperlink" Target="https://www4.unfccc.int/sites/ndcstaging/PublishedDocuments/Montenegro%20First/INDCSubmission_%20Montenegro.pdf" TargetMode="External"/><Relationship Id="rId226" Type="http://schemas.openxmlformats.org/officeDocument/2006/relationships/hyperlink" Target="https://www4.unfccc.int/sites/ndcstaging/PublishedDocuments/Austria%20First/LV-03-06-EU%20INDC.pdf" TargetMode="External"/><Relationship Id="rId268" Type="http://schemas.openxmlformats.org/officeDocument/2006/relationships/hyperlink" Target="https://www4.unfccc.int/sites/ndcstaging/PublishedDocuments/Uzbekistan%20First/INDC%20Uzbekistan%2018-04-2017_Eng.pdf" TargetMode="External"/><Relationship Id="rId32" Type="http://schemas.openxmlformats.org/officeDocument/2006/relationships/hyperlink" Target="https://www4.unfccc.int/sites/ndcstaging/PublishedDocuments/Brazil%20First/Brazil%20First%20NDC%20(Updated%20submission).pdf" TargetMode="External"/><Relationship Id="rId74" Type="http://schemas.openxmlformats.org/officeDocument/2006/relationships/hyperlink" Target="https://www.irena.org/Statistics/View-Data-by-Topic/Climate-Change/Renewable-Energy-in-the-NDCs" TargetMode="External"/><Relationship Id="rId128" Type="http://schemas.openxmlformats.org/officeDocument/2006/relationships/hyperlink" Target="https://www4.unfccc.int/sites/ndcstaging/PublishedDocuments/Republic%20of%20Korea%20First/201230_ROK's%20Update%20of%20its%20First%20NDC_editorial%20change.pdf" TargetMode="External"/><Relationship Id="rId5" Type="http://schemas.openxmlformats.org/officeDocument/2006/relationships/hyperlink" Target="https://www4.unfccc.int/sites/ndcstaging/PublishedDocuments/Andorra%20First/20200514-%20Actualitzaci%C3%B3%20NDC.pdf" TargetMode="External"/><Relationship Id="rId181" Type="http://schemas.openxmlformats.org/officeDocument/2006/relationships/hyperlink" Target="https://www4.unfccc.int/sites/ndcstaging/PublishedDocuments/New%20Zealand%20First/New%20Zealand%20first%20NDC.pdf" TargetMode="External"/><Relationship Id="rId237" Type="http://schemas.openxmlformats.org/officeDocument/2006/relationships/hyperlink" Target="https://www4.unfccc.int/sites/ndcstaging/PublishedDocuments/Saint%20Lucia%20First/Saint%20Lucia%27s%20INDC%2018th%20November%202015.pdf" TargetMode="External"/><Relationship Id="rId258" Type="http://schemas.openxmlformats.org/officeDocument/2006/relationships/hyperlink" Target="https://www4.unfccc.int/sites/ndcstaging/PublishedDocuments/Turkmenistan%20First/INDC_Turkmenistan.pdf" TargetMode="External"/><Relationship Id="rId22" Type="http://schemas.openxmlformats.org/officeDocument/2006/relationships/hyperlink" Target="https://www4.unfccc.int/sites/ndcstaging/PublishedDocuments/Belarus%20First/Belarus_INDC_Eng_25.09.2015.pdf" TargetMode="External"/><Relationship Id="rId43" Type="http://schemas.openxmlformats.org/officeDocument/2006/relationships/hyperlink" Target="https://www.irena.org/Statistics/View-Data-by-Topic/Climate-Change/Renewable-Energy-in-the-NDCs" TargetMode="External"/><Relationship Id="rId64" Type="http://schemas.openxmlformats.org/officeDocument/2006/relationships/hyperlink" Target="https://www4.unfccc.int/sites/ndcstaging/PublishedDocuments/Austria%20First/LV-03-06-EU%20INDC.pdf" TargetMode="External"/><Relationship Id="rId118" Type="http://schemas.openxmlformats.org/officeDocument/2006/relationships/hyperlink" Target="https://www4.unfccc.int/sites/ndcstaging/PublishedDocuments/Sweden%20First/EU_NDC_Submission_December%202020.pdf" TargetMode="External"/><Relationship Id="rId139" Type="http://schemas.openxmlformats.org/officeDocument/2006/relationships/hyperlink" Target="https://www.irena.org/Statistics/View-Data-by-Topic/Climate-Change/Renewable-Energy-in-the-NDCs" TargetMode="External"/><Relationship Id="rId85" Type="http://schemas.openxmlformats.org/officeDocument/2006/relationships/hyperlink" Target="https://www4.unfccc.int/sites/ndcstaging/PublishedDocuments/Austria%20First/LV-03-06-EU%20INDC.pdf" TargetMode="External"/><Relationship Id="rId150" Type="http://schemas.openxmlformats.org/officeDocument/2006/relationships/hyperlink" Target="https://www4.unfccc.int/sites/ndcstaging/PublishedDocuments/Maldives%20First/Maldives%20INDC.pdf" TargetMode="External"/><Relationship Id="rId171" Type="http://schemas.openxmlformats.org/officeDocument/2006/relationships/hyperlink" Target="https://www4.unfccc.int/sites/ndcstaging/PublishedDocuments/Montenegro%20First/INDCSubmission_%20Montenegro.pdf" TargetMode="External"/><Relationship Id="rId192" Type="http://schemas.openxmlformats.org/officeDocument/2006/relationships/hyperlink" Target="https://www4.unfccc.int/sites/ndcstaging/PublishedDocuments/Pakistan%20First/Pak-INDC.pdf" TargetMode="External"/><Relationship Id="rId206" Type="http://schemas.openxmlformats.org/officeDocument/2006/relationships/hyperlink" Target="https://www4.unfccc.int/sites/ndcstaging/PublishedDocuments/Austria%20First/LV-03-06-EU%20INDC.pdf" TargetMode="External"/><Relationship Id="rId227" Type="http://schemas.openxmlformats.org/officeDocument/2006/relationships/hyperlink" Target="https://www4.unfccc.int/sites/ndcstaging/PublishedDocuments/Sweden%20First/EU_NDC_Submission_December%202020.pdf" TargetMode="External"/><Relationship Id="rId248" Type="http://schemas.openxmlformats.org/officeDocument/2006/relationships/hyperlink" Target="https://www4.unfccc.int/sites/ndcstaging/PublishedDocuments/The%20United%20Republic%20of%20Tanzania%20First%20NDC/The%20United%20Republic%20of%20Tanzania%20First%20NDC.pdf" TargetMode="External"/><Relationship Id="rId269" Type="http://schemas.openxmlformats.org/officeDocument/2006/relationships/hyperlink" Target="https://www.irena.org/Statistics/View-Data-by-Topic/Climate-Change/Renewable-Energy-in-the-NDCs" TargetMode="External"/><Relationship Id="rId12" Type="http://schemas.openxmlformats.org/officeDocument/2006/relationships/hyperlink" Target="https://www4.unfccc.int/sites/ndcstaging/PublishedDocuments/Australia%20First/Australias%20Intended%20Nationally%20Determined%20Contribution%20to%20a%20new%20Climate%20Change%20Agreement%20-%20August%202015.pdf" TargetMode="External"/><Relationship Id="rId33" Type="http://schemas.openxmlformats.org/officeDocument/2006/relationships/hyperlink" Target="https://www.irena.org/Statistics/View-Data-by-Topic/Climate-Change/Renewable-Energy-in-the-NDCs" TargetMode="External"/><Relationship Id="rId108" Type="http://schemas.openxmlformats.org/officeDocument/2006/relationships/hyperlink" Target="https://www4.unfccc.int/sites/ndcstaging/PublishedDocuments/Sweden%20First/EU_NDC_Submission_December%202020.pdf" TargetMode="External"/><Relationship Id="rId129" Type="http://schemas.openxmlformats.org/officeDocument/2006/relationships/hyperlink" Target="https://www4.unfccc.int/sites/ndcstaging/PublishedDocuments/Democratic%20People%27s%20Republic%20of%20Korea%20First/DPRK-INDC%20by%202030.pdf" TargetMode="External"/><Relationship Id="rId54" Type="http://schemas.openxmlformats.org/officeDocument/2006/relationships/hyperlink" Target="https://www.irena.org/Statistics/View-Data-by-Topic/Climate-Change/Renewable-Energy-in-the-NDCs" TargetMode="External"/><Relationship Id="rId75" Type="http://schemas.openxmlformats.org/officeDocument/2006/relationships/hyperlink" Target="https://www.irena.org/Statistics/View-Data-by-Topic/Climate-Change/Renewable-Energy-in-the-NDCs" TargetMode="External"/><Relationship Id="rId96" Type="http://schemas.openxmlformats.org/officeDocument/2006/relationships/hyperlink" Target="https://www4.unfccc.int/sites/ndcstaging/PublishedDocuments/Austria%20First/LV-03-06-EU%20INDC.pdf" TargetMode="External"/><Relationship Id="rId140" Type="http://schemas.openxmlformats.org/officeDocument/2006/relationships/hyperlink" Target="https://www4.unfccc.int/sites/ndcstaging/PublishedDocuments/Austria%20First/LV-03-06-EU%20INDC.pdf" TargetMode="External"/><Relationship Id="rId161" Type="http://schemas.openxmlformats.org/officeDocument/2006/relationships/hyperlink" Target="https://www4.unfccc.int/sites/ndcstaging/PublishedDocuments/Mexico%20First/MEXICO%20INDC%2003.30.2015.pdf" TargetMode="External"/><Relationship Id="rId182" Type="http://schemas.openxmlformats.org/officeDocument/2006/relationships/hyperlink" Target="https://www.irena.org/Statistics/View-Data-by-Topic/Climate-Change/Renewable-Energy-in-the-NDCs" TargetMode="External"/><Relationship Id="rId217" Type="http://schemas.openxmlformats.org/officeDocument/2006/relationships/hyperlink" Target="https://www.irena.org/Statistics/View-Data-by-Topic/Climate-Change/Renewable-Energy-in-the-NDCs" TargetMode="External"/><Relationship Id="rId6" Type="http://schemas.openxmlformats.org/officeDocument/2006/relationships/hyperlink" Target="https://www.irena.org/Statistics/View-Data-by-Topic/Climate-Change/Renewable-Energy-in-the-NDCs" TargetMode="External"/><Relationship Id="rId238" Type="http://schemas.openxmlformats.org/officeDocument/2006/relationships/hyperlink" Target="https://www4.unfccc.int/sites/ndcstaging/PublishedDocuments/Saint%20Vincent%20and%20Grenadines%20First/Saint%20Vincent%20and%20the%20Grenadines_NDC.pdf" TargetMode="External"/><Relationship Id="rId259" Type="http://schemas.openxmlformats.org/officeDocument/2006/relationships/hyperlink" Target="https://www.irena.org/Statistics/View-Data-by-Topic/Climate-Change/Renewable-Energy-in-the-NDCs" TargetMode="External"/><Relationship Id="rId23" Type="http://schemas.openxmlformats.org/officeDocument/2006/relationships/hyperlink" Target="https://www4.unfccc.int/sites/ndcstaging/PublishedDocuments/Austria%20First/LV-03-06-EU%20INDC.pdf" TargetMode="External"/><Relationship Id="rId119" Type="http://schemas.openxmlformats.org/officeDocument/2006/relationships/hyperlink" Target="https://www4.unfccc.int/sites/ndcstaging/PublishedDocuments/Jamaica%20First/Jamaica's%20INDC_2015-11-25.pdf" TargetMode="External"/><Relationship Id="rId270" Type="http://schemas.openxmlformats.org/officeDocument/2006/relationships/hyperlink" Target="https://www.irena.org/Statistics/View-Data-by-Topic/Climate-Change/Renewable-Energy-in-the-NDCs" TargetMode="External"/><Relationship Id="rId44" Type="http://schemas.openxmlformats.org/officeDocument/2006/relationships/hyperlink" Target="https://www.irena.org/Statistics/View-Data-by-Topic/Climate-Change/Renewable-Energy-in-the-NDCs" TargetMode="External"/><Relationship Id="rId65" Type="http://schemas.openxmlformats.org/officeDocument/2006/relationships/hyperlink" Target="https://www4.unfccc.int/sites/ndcstaging/PublishedDocuments/Sweden%20First/EU_NDC_Submission_December%202020.pdf" TargetMode="External"/><Relationship Id="rId86" Type="http://schemas.openxmlformats.org/officeDocument/2006/relationships/hyperlink" Target="https://www4.unfccc.int/sites/ndcstaging/PublishedDocuments/Sweden%20First/EU_NDC_Submission_December%202020.pdf" TargetMode="External"/><Relationship Id="rId130" Type="http://schemas.openxmlformats.org/officeDocument/2006/relationships/hyperlink" Target="https://www4.unfccc.int/sites/ndcstaging/PublishedDocuments/Democratic%20People's%20Republic%20of%20Korea%20First/2019.09.19_DPRK%20letter%20to%20SG%20special%20envoy%20for%20NDC.pdf" TargetMode="External"/><Relationship Id="rId151" Type="http://schemas.openxmlformats.org/officeDocument/2006/relationships/hyperlink" Target="https://www4.unfccc.int/sites/ndcstaging/PublishedDocuments/Maldives%20First/Maldives%20Nationally%20Determined%20Contribution%202020.pdf" TargetMode="External"/><Relationship Id="rId172" Type="http://schemas.openxmlformats.org/officeDocument/2006/relationships/hyperlink" Target="https://www.irena.org/Statistics/View-Data-by-Topic/Climate-Change/Renewable-Energy-in-the-NDCs" TargetMode="External"/><Relationship Id="rId193" Type="http://schemas.openxmlformats.org/officeDocument/2006/relationships/hyperlink" Target="https://www4.unfccc.int/sites/ndcstaging/PublishedDocuments/Pakistan%20First/Pak-INDC.pdf" TargetMode="External"/><Relationship Id="rId207" Type="http://schemas.openxmlformats.org/officeDocument/2006/relationships/hyperlink" Target="https://www4.unfccc.int/sites/ndcstaging/PublishedDocuments/Sweden%20First/EU_NDC_Submission_December%202020.pdf" TargetMode="External"/><Relationship Id="rId228" Type="http://schemas.openxmlformats.org/officeDocument/2006/relationships/hyperlink" Target="https://www4.unfccc.int/sites/ndcstaging/PublishedDocuments/Austria%20First/LV-03-06-EU%20INDC.pdf" TargetMode="External"/><Relationship Id="rId249" Type="http://schemas.openxmlformats.org/officeDocument/2006/relationships/hyperlink" Target="https://www4.unfccc.int/sites/ndcstaging/PublishedDocuments/Thailand%20First/Thailand_INDC.pdf" TargetMode="External"/><Relationship Id="rId13" Type="http://schemas.openxmlformats.org/officeDocument/2006/relationships/hyperlink" Target="https://www4.unfccc.int/sites/ndcstaging/PublishedDocuments/Australia%20First/Australia%20NDC%20recommunication%20FINAL.PDF" TargetMode="External"/><Relationship Id="rId109" Type="http://schemas.openxmlformats.org/officeDocument/2006/relationships/hyperlink" Target="https://www4.unfccc.int/sites/ndcstaging/PublishedDocuments/Iceland%20First/INDC-ICELAND.pdf" TargetMode="External"/><Relationship Id="rId260" Type="http://schemas.openxmlformats.org/officeDocument/2006/relationships/hyperlink" Target="https://www.irena.org/Statistics/View-Data-by-Topic/Climate-Change/Renewable-Energy-in-the-NDCs" TargetMode="External"/><Relationship Id="rId34" Type="http://schemas.openxmlformats.org/officeDocument/2006/relationships/hyperlink" Target="https://www4.unfccc.int/sites/ndcstaging/PublishedDocuments/Brunei%20Darussalam%20First/Brunei%20Darussalam's%20NDC%202020.pdf" TargetMode="External"/><Relationship Id="rId55" Type="http://schemas.openxmlformats.org/officeDocument/2006/relationships/hyperlink" Target="https://www.irena.org/Statistics/View-Data-by-Topic/Climate-Change/Renewable-Energy-in-the-NDCs" TargetMode="External"/><Relationship Id="rId76" Type="http://schemas.openxmlformats.org/officeDocument/2006/relationships/hyperlink" Target="https://www4.unfccc.int/sites/ndcstaging/PublishedDocuments/Equatorial%20Guinea%20First/Rep%C3%BAblica%20de%20Guinea%20Ecuatorial_INDC.pdf" TargetMode="External"/><Relationship Id="rId97" Type="http://schemas.openxmlformats.org/officeDocument/2006/relationships/hyperlink" Target="https://www4.unfccc.int/sites/ndcstaging/PublishedDocuments/Sweden%20First/EU_NDC_Submission_December%202020.pdf" TargetMode="External"/><Relationship Id="rId120" Type="http://schemas.openxmlformats.org/officeDocument/2006/relationships/hyperlink" Target="https://www4.unfccc.int/sites/ndcstaging/PublishedDocuments/Jamaica%20First/Updated%20NDC%20Jamaica%20-%20ICTU%20Guidance.pdf" TargetMode="External"/><Relationship Id="rId141" Type="http://schemas.openxmlformats.org/officeDocument/2006/relationships/hyperlink" Target="https://www4.unfccc.int/sites/ndcstaging/PublishedDocuments/Austria%20First/LV-03-06-EU%20INDC.pdf" TargetMode="External"/><Relationship Id="rId7" Type="http://schemas.openxmlformats.org/officeDocument/2006/relationships/hyperlink" Target="https://www4.unfccc.int/sites/ndcstaging/PublishedDocuments/Angola%20First/INDC%20Angola%20deposito.pdf" TargetMode="External"/><Relationship Id="rId162" Type="http://schemas.openxmlformats.org/officeDocument/2006/relationships/hyperlink" Target="https://www4.unfccc.int/sites/ndcstaging/PublishedDocuments/Mexico%20First/NDC-Esp-30Dic.pdf" TargetMode="External"/><Relationship Id="rId183" Type="http://schemas.openxmlformats.org/officeDocument/2006/relationships/hyperlink" Target="https://www4.unfccc.int/sites/ndcstaging/PublishedDocuments/Nicaragua%20First/Contribuciones_Nacionales_Determinadas_Nicaragua.pdf" TargetMode="External"/><Relationship Id="rId218" Type="http://schemas.openxmlformats.org/officeDocument/2006/relationships/hyperlink" Target="https://www4.unfccc.int/sites/ndcstaging/PublishedDocuments/Saudi%20Arabia%20First/KSA-INDCs%20English.pdf" TargetMode="External"/><Relationship Id="rId239" Type="http://schemas.openxmlformats.org/officeDocument/2006/relationships/hyperlink" Target="https://www.irena.org/Statistics/View-Data-by-Topic/Climate-Change/Renewable-Energy-in-the-NDCs" TargetMode="External"/><Relationship Id="rId250" Type="http://schemas.openxmlformats.org/officeDocument/2006/relationships/hyperlink" Target="https://www4.unfccc.int/sites/ndcstaging/PublishedDocuments/Thailand%20First/Thailand%20Updated%20NDC.pdf" TargetMode="External"/><Relationship Id="rId271" Type="http://schemas.openxmlformats.org/officeDocument/2006/relationships/hyperlink" Target="https://www4.unfccc.int/sites/ndcstaging/PublishedDocuments/Viet%20Nam%20First/VIETNAM%27S%20INDC.pdf" TargetMode="External"/><Relationship Id="rId24" Type="http://schemas.openxmlformats.org/officeDocument/2006/relationships/hyperlink" Target="https://www4.unfccc.int/sites/ndcstaging/PublishedDocuments/Sweden%20First/EU_NDC_Submission_December%202020.pdf" TargetMode="External"/><Relationship Id="rId45" Type="http://schemas.openxmlformats.org/officeDocument/2006/relationships/hyperlink" Target="https://www.irena.org/Statistics/View-Data-by-Topic/Climate-Change/Renewable-Energy-in-the-NDCs" TargetMode="External"/><Relationship Id="rId66" Type="http://schemas.openxmlformats.org/officeDocument/2006/relationships/hyperlink" Target="https://www4.unfccc.int/sites/ndcstaging/PublishedDocuments/Austria%20First/LV-03-06-EU%20INDC.pdf" TargetMode="External"/><Relationship Id="rId87" Type="http://schemas.openxmlformats.org/officeDocument/2006/relationships/hyperlink" Target="https://www4.unfccc.int/sites/ndcstaging/PublishedDocuments/Austria%20First/LV-03-06-EU%20INDC.pdf" TargetMode="External"/><Relationship Id="rId110" Type="http://schemas.openxmlformats.org/officeDocument/2006/relationships/hyperlink" Target="https://www.irena.org/Statistics/View-Data-by-Topic/Climate-Change/Renewable-Energy-in-the-NDCs" TargetMode="External"/><Relationship Id="rId131" Type="http://schemas.openxmlformats.org/officeDocument/2006/relationships/hyperlink" Target="https://www4.unfccc.int/sites/ndcstaging/PublishedDocuments/Kuwait%20First/Kuwait%20First%20NDC_English.pdf" TargetMode="External"/><Relationship Id="rId152" Type="http://schemas.openxmlformats.org/officeDocument/2006/relationships/hyperlink" Target="https://www.irena.org/Statistics/View-Data-by-Topic/Climate-Change/Renewable-Energy-in-the-NDCs" TargetMode="External"/><Relationship Id="rId173" Type="http://schemas.openxmlformats.org/officeDocument/2006/relationships/hyperlink" Target="https://www4.unfccc.int/sites/ndcstaging/PublishedDocuments/Mozambique%20First/MOZ_INDC_Final_Version.pdf" TargetMode="External"/><Relationship Id="rId194" Type="http://schemas.openxmlformats.org/officeDocument/2006/relationships/hyperlink" Target="https://www.irena.org/Statistics/View-Data-by-Topic/Climate-Change/Renewable-Energy-in-the-NDCs" TargetMode="External"/><Relationship Id="rId208" Type="http://schemas.openxmlformats.org/officeDocument/2006/relationships/hyperlink" Target="https://www4.unfccc.int/sites/ndcstaging/PublishedDocuments/Qatar%20First/Qatar%20INDCs%20Report%20-English.pdf" TargetMode="External"/><Relationship Id="rId229" Type="http://schemas.openxmlformats.org/officeDocument/2006/relationships/hyperlink" Target="https://www4.unfccc.int/sites/ndcstaging/PublishedDocuments/Sweden%20First/EU_NDC_Submission_December%202020.pdf" TargetMode="External"/><Relationship Id="rId240" Type="http://schemas.openxmlformats.org/officeDocument/2006/relationships/hyperlink" Target="https://www.irena.org/Statistics/View-Data-by-Topic/Climate-Change/Renewable-Energy-in-the-NDCs" TargetMode="External"/><Relationship Id="rId261" Type="http://schemas.openxmlformats.org/officeDocument/2006/relationships/hyperlink" Target="https://www4.unfccc.int/sites/ndcstaging/PublishedDocuments/Ukraine%20First/Ukraine%20First%20NDC.pdf" TargetMode="External"/><Relationship Id="rId14" Type="http://schemas.openxmlformats.org/officeDocument/2006/relationships/hyperlink" Target="https://www4.unfccc.int/sites/ndcstaging/PublishedDocuments/Austria%20First/LV-03-06-EU%20INDC.pdf" TargetMode="External"/><Relationship Id="rId35" Type="http://schemas.openxmlformats.org/officeDocument/2006/relationships/hyperlink" Target="https://www4.unfccc.int/sites/ndcstaging/PublishedDocuments/Austria%20First/LV-03-06-EU%20INDC.pdf" TargetMode="External"/><Relationship Id="rId56" Type="http://schemas.openxmlformats.org/officeDocument/2006/relationships/hyperlink" Target="https://www4.unfccc.int/sites/ndcstaging/PublishedDocuments/Costa%20Rica%20First/Contribucio%CC%81n%20Nacionalmente%20Determinada%20de%20Costa%20Rica%202020%20-%20Versio%CC%81n%20Completa.pdf" TargetMode="External"/><Relationship Id="rId77" Type="http://schemas.openxmlformats.org/officeDocument/2006/relationships/hyperlink" Target="https://www.irena.org/Statistics/View-Data-by-Topic/Climate-Change/Renewable-Energy-in-the-NDCs" TargetMode="External"/><Relationship Id="rId100" Type="http://schemas.openxmlformats.org/officeDocument/2006/relationships/hyperlink" Target="https://www4.unfccc.int/sites/ndcstaging/PublishedDocuments/Grenada%20Second/GrenadaSecondNDC2020%20-%2001-12-20.pdf" TargetMode="External"/><Relationship Id="rId8" Type="http://schemas.openxmlformats.org/officeDocument/2006/relationships/hyperlink" Target="https://www4.unfccc.int/sites/ndcstaging/PublishedDocuments/Antigua%20and%20Barbuda%20First/Antigua%20and%20Barbuda%20First.pdf" TargetMode="External"/><Relationship Id="rId98" Type="http://schemas.openxmlformats.org/officeDocument/2006/relationships/hyperlink" Target="https://www4.unfccc.int/sites/ndcstaging/PublishedDocuments/Austria%20First/LV-03-06-EU%20INDC.pdf" TargetMode="External"/><Relationship Id="rId121" Type="http://schemas.openxmlformats.org/officeDocument/2006/relationships/hyperlink" Target="https://www4.unfccc.int/sites/NDCStaging/Pages/Party.aspx?party=JPN" TargetMode="External"/><Relationship Id="rId142" Type="http://schemas.openxmlformats.org/officeDocument/2006/relationships/hyperlink" Target="https://www4.unfccc.int/sites/ndcstaging/PublishedDocuments/Sweden%20First/EU_NDC_Submission_December%202020.pdf" TargetMode="External"/><Relationship Id="rId163" Type="http://schemas.openxmlformats.org/officeDocument/2006/relationships/hyperlink" Target="https://www4.unfccc.int/sites/ndcstaging/PublishedDocuments/Micronesia%20First/Micronesia%20First%20NDC.pdf" TargetMode="External"/><Relationship Id="rId184" Type="http://schemas.openxmlformats.org/officeDocument/2006/relationships/hyperlink" Target="https://www.irena.org/Statistics/View-Data-by-Topic/Climate-Change/Renewable-Energy-in-the-NDCs" TargetMode="External"/><Relationship Id="rId219" Type="http://schemas.openxmlformats.org/officeDocument/2006/relationships/hyperlink" Target="https://www.irena.org/Statistics/View-Data-by-Topic/Climate-Change/Renewable-Energy-in-the-NDCs" TargetMode="External"/><Relationship Id="rId230" Type="http://schemas.openxmlformats.org/officeDocument/2006/relationships/hyperlink" Target="https://www.irena.org/Statistics/View-Data-by-Topic/Climate-Change/Renewable-Energy-in-the-NDCs" TargetMode="External"/><Relationship Id="rId251" Type="http://schemas.openxmlformats.org/officeDocument/2006/relationships/hyperlink" Target="https://www.irena.org/Statistics/View-Data-by-Topic/Climate-Change/Renewable-Energy-in-the-NDCs" TargetMode="External"/><Relationship Id="rId25" Type="http://schemas.openxmlformats.org/officeDocument/2006/relationships/hyperlink" Target="https://www4.unfccc.int/sites/ndcstaging/PublishedDocuments/Belize%20First/BELIZE%27s%20%20NDC.pdf" TargetMode="External"/><Relationship Id="rId46" Type="http://schemas.openxmlformats.org/officeDocument/2006/relationships/hyperlink" Target="https://www.irena.org/Statistics/View-Data-by-Topic/Climate-Change/Renewable-Energy-in-the-NDCs" TargetMode="External"/><Relationship Id="rId67" Type="http://schemas.openxmlformats.org/officeDocument/2006/relationships/hyperlink" Target="https://www4.unfccc.int/sites/ndcstaging/PublishedDocuments/Sweden%20First/EU_NDC_Submission_December%202020.pdf" TargetMode="External"/><Relationship Id="rId272" Type="http://schemas.openxmlformats.org/officeDocument/2006/relationships/hyperlink" Target="https://www4.unfccc.int/sites/ndcstaging/PublishedDocuments/Viet%20Nam%20First/Viet%20Nam_NDC_2020_Eng.pdf" TargetMode="External"/><Relationship Id="rId88" Type="http://schemas.openxmlformats.org/officeDocument/2006/relationships/hyperlink" Target="https://www4.unfccc.int/sites/ndcstaging/PublishedDocuments/Sweden%20First/EU_NDC_Submission_December%202020.pdf" TargetMode="External"/><Relationship Id="rId111" Type="http://schemas.openxmlformats.org/officeDocument/2006/relationships/hyperlink" Target="https://www.irena.org/Statistics/View-Data-by-Topic/Climate-Change/Renewable-Energy-in-the-NDCs" TargetMode="External"/><Relationship Id="rId132" Type="http://schemas.openxmlformats.org/officeDocument/2006/relationships/hyperlink" Target="https://www4.unfccc.int/sites/ndcstaging/PublishedDocuments/Kyrgyzstan%20First/Kyrgyzstan%20INDC%20_ENG_%20final.pdf" TargetMode="External"/><Relationship Id="rId153" Type="http://schemas.openxmlformats.org/officeDocument/2006/relationships/hyperlink" Target="https://www4.unfccc.int/sites/ndcstaging/PublishedDocuments/Austria%20First/LV-03-06-EU%20INDC.pdf" TargetMode="External"/><Relationship Id="rId174" Type="http://schemas.openxmlformats.org/officeDocument/2006/relationships/hyperlink" Target="https://www.irena.org/Statistics/View-Data-by-Topic/Climate-Change/Renewable-Energy-in-the-NDCs" TargetMode="External"/><Relationship Id="rId195" Type="http://schemas.openxmlformats.org/officeDocument/2006/relationships/hyperlink" Target="https://www.irena.org/Statistics/View-Data-by-Topic/Climate-Change/Renewable-Energy-in-the-NDCs" TargetMode="External"/><Relationship Id="rId209" Type="http://schemas.openxmlformats.org/officeDocument/2006/relationships/hyperlink" Target="https://www4.unfccc.int/sites/ndcstaging/PublishedDocuments/Austria%20First/LV-03-06-EU%20INDC.pdf" TargetMode="External"/><Relationship Id="rId220" Type="http://schemas.openxmlformats.org/officeDocument/2006/relationships/hyperlink" Target="https://www4.unfccc.int/sites/ndcstaging/PublishedDocuments/Senegal%20First/CDNSenegal%20approuv%C3%A9e-pdf-.pdf" TargetMode="External"/><Relationship Id="rId241" Type="http://schemas.openxmlformats.org/officeDocument/2006/relationships/hyperlink" Target="https://www4.unfccc.int/sites/ndcstaging/PublishedDocuments/Suriname%20First/Suriname%20First%20NDC.pdf" TargetMode="External"/><Relationship Id="rId15" Type="http://schemas.openxmlformats.org/officeDocument/2006/relationships/hyperlink" Target="https://www4.unfccc.int/sites/ndcstaging/PublishedDocuments/Sweden%20First/EU_NDC_Submission_December%202020.pdf" TargetMode="External"/><Relationship Id="rId36" Type="http://schemas.openxmlformats.org/officeDocument/2006/relationships/hyperlink" Target="https://www4.unfccc.int/sites/ndcstaging/PublishedDocuments/Sweden%20First/EU_NDC_Submission_December%202020.pdf" TargetMode="External"/><Relationship Id="rId57" Type="http://schemas.openxmlformats.org/officeDocument/2006/relationships/hyperlink" Target="https://www4.unfccc.int/sites/NDCStaging/Pages/Party.aspx?party=CIV" TargetMode="External"/><Relationship Id="rId262" Type="http://schemas.openxmlformats.org/officeDocument/2006/relationships/hyperlink" Target="https://www.irena.org/Statistics/View-Data-by-Topic/Climate-Change/Renewable-Energy-in-the-NDCs" TargetMode="External"/><Relationship Id="rId78" Type="http://schemas.openxmlformats.org/officeDocument/2006/relationships/hyperlink" Target="https://www4.unfccc.int/sites/ndcstaging/PublishedDocuments/Austria%20First/LV-03-06-EU%20INDC.pdf" TargetMode="External"/><Relationship Id="rId99" Type="http://schemas.openxmlformats.org/officeDocument/2006/relationships/hyperlink" Target="https://www.irena.org/Statistics/View-Data-by-Topic/Climate-Change/Renewable-Energy-in-the-NDCs" TargetMode="External"/><Relationship Id="rId101" Type="http://schemas.openxmlformats.org/officeDocument/2006/relationships/hyperlink" Target="https://www.irena.org/Statistics/View-Data-by-Topic/Climate-Change/Renewable-Energy-in-the-NDCs" TargetMode="External"/><Relationship Id="rId122" Type="http://schemas.openxmlformats.org/officeDocument/2006/relationships/hyperlink" Target="https://www4.unfccc.int/sites/ndcstaging/PublishedDocuments/Japan%20First/SUBMISSION%20OF%20JAPAN'S%20NATIONALLY%20DETERMINED%20CONTRIBUTION%20(NDC).PDF" TargetMode="External"/><Relationship Id="rId143" Type="http://schemas.openxmlformats.org/officeDocument/2006/relationships/hyperlink" Target="https://www4.unfccc.int/sites/ndcstaging/PublishedDocuments/Austria%20First/LV-03-06-EU%20INDC.pdf" TargetMode="External"/><Relationship Id="rId164" Type="http://schemas.openxmlformats.org/officeDocument/2006/relationships/hyperlink" Target="https://www4.unfccc.int/sites/NDCStaging/Pages/Party.aspx?party=MDA" TargetMode="External"/><Relationship Id="rId185" Type="http://schemas.openxmlformats.org/officeDocument/2006/relationships/hyperlink" Target="https://www.irena.org/Statistics/View-Data-by-Topic/Climate-Change/Renewable-Energy-in-the-NDCs" TargetMode="External"/><Relationship Id="rId9" Type="http://schemas.openxmlformats.org/officeDocument/2006/relationships/hyperlink" Target="https://www4.unfccc.int/sites/ndcstaging/PublishedDocuments/Argentina%20First/Traducci%C3%B3n%20NDC_Argentina.pdf" TargetMode="External"/><Relationship Id="rId210" Type="http://schemas.openxmlformats.org/officeDocument/2006/relationships/hyperlink" Target="https://www4.unfccc.int/sites/ndcstaging/PublishedDocuments/Sweden%20First/EU_NDC_Submission_December%202020.pdf" TargetMode="External"/><Relationship Id="rId26" Type="http://schemas.openxmlformats.org/officeDocument/2006/relationships/hyperlink" Target="https://www4.unfccc.int/sites/ndcstaging/PublishedDocuments/Benin%20First/CDN_BENIN_VERSION_ANGLAISE.pdf" TargetMode="External"/><Relationship Id="rId231" Type="http://schemas.openxmlformats.org/officeDocument/2006/relationships/hyperlink" Target="https://www.irena.org/Statistics/View-Data-by-Topic/Climate-Change/Renewable-Energy-in-the-NDCs" TargetMode="External"/><Relationship Id="rId252" Type="http://schemas.openxmlformats.org/officeDocument/2006/relationships/hyperlink" Target="https://www.irena.org/Statistics/View-Data-by-Topic/Climate-Change/Renewable-Energy-in-the-NDCs" TargetMode="External"/><Relationship Id="rId273" Type="http://schemas.openxmlformats.org/officeDocument/2006/relationships/hyperlink" Target="https://www.irena.org/Statistics/View-Data-by-Topic/Climate-Change/Renewable-Energy-in-the-NDCs" TargetMode="External"/><Relationship Id="rId47" Type="http://schemas.openxmlformats.org/officeDocument/2006/relationships/hyperlink" Target="https://www4.unfccc.int/sites/ndcstaging/PublishedDocuments/Chile%20First/Chile's_NDC_2020_english.pdf" TargetMode="External"/><Relationship Id="rId68" Type="http://schemas.openxmlformats.org/officeDocument/2006/relationships/hyperlink" Target="https://www.irena.org/Statistics/View-Data-by-Topic/Climate-Change/Renewable-Energy-in-the-NDCs" TargetMode="External"/><Relationship Id="rId89" Type="http://schemas.openxmlformats.org/officeDocument/2006/relationships/hyperlink" Target="https://www4.unfccc.int/sites/ndcstaging/PublishedDocuments/France%20First/CDN%20France%20PTOM%20-%205%20octobre%202016.pdf" TargetMode="External"/><Relationship Id="rId112" Type="http://schemas.openxmlformats.org/officeDocument/2006/relationships/hyperlink" Target="https://www.ctc-n.org/sites/www.ctc-n.org/files/UNFCCC_docs/indc_iran_final_text.pdf" TargetMode="External"/><Relationship Id="rId133" Type="http://schemas.openxmlformats.org/officeDocument/2006/relationships/hyperlink" Target="https://www.irena.org/Statistics/View-Data-by-Topic/Climate-Change/Renewable-Energy-in-the-NDCs" TargetMode="External"/><Relationship Id="rId154" Type="http://schemas.openxmlformats.org/officeDocument/2006/relationships/hyperlink" Target="https://www4.unfccc.int/sites/ndcstaging/PublishedDocuments/Sweden%20First/EU_NDC_Submission_December%202020.pdf" TargetMode="External"/><Relationship Id="rId175" Type="http://schemas.openxmlformats.org/officeDocument/2006/relationships/hyperlink" Target="https://www.irena.org/Statistics/View-Data-by-Topic/Climate-Change/Renewable-Energy-in-the-NDCs" TargetMode="External"/><Relationship Id="rId196" Type="http://schemas.openxmlformats.org/officeDocument/2006/relationships/hyperlink" Target="https://www.irena.org/Statistics/View-Data-by-Topic/Climate-Change/Renewable-Energy-in-the-NDCs" TargetMode="External"/><Relationship Id="rId200" Type="http://schemas.openxmlformats.org/officeDocument/2006/relationships/hyperlink" Target="https://www.irena.org/Statistics/View-Data-by-Topic/Climate-Change/Renewable-Energy-in-the-NDCs" TargetMode="External"/><Relationship Id="rId16" Type="http://schemas.openxmlformats.org/officeDocument/2006/relationships/hyperlink" Target="https://www4.unfccc.int/sites/ndcstaging/PublishedDocuments/Azerbaijan%20First/INDC%20Azerbaijan.pdf" TargetMode="External"/><Relationship Id="rId221" Type="http://schemas.openxmlformats.org/officeDocument/2006/relationships/hyperlink" Target="https://www4.unfccc.int/sites/ndcstaging/PublishedDocuments/Serbia%20First/Republic_of_Serbia.pdf" TargetMode="External"/><Relationship Id="rId242" Type="http://schemas.openxmlformats.org/officeDocument/2006/relationships/hyperlink" Target="https://www4.unfccc.int/sites/ndcstaging/PublishedDocuments/Austria%20First/LV-03-06-EU%20INDC.pdf" TargetMode="External"/><Relationship Id="rId263" Type="http://schemas.openxmlformats.org/officeDocument/2006/relationships/hyperlink" Target="https://www4.unfccc.int/sites/ndcstaging/PublishedDocuments/United%20Arab%20Emirates%20Second/UAE%20Second%20NDC%20-%20UNFCCC%20Submission%20-%20English%20-%20FINAL.pdf" TargetMode="External"/><Relationship Id="rId37" Type="http://schemas.openxmlformats.org/officeDocument/2006/relationships/hyperlink" Target="https://www.irena.org/Statistics/View-Data-by-Topic/Climate-Change/Renewable-Energy-in-the-NDCs" TargetMode="External"/><Relationship Id="rId58" Type="http://schemas.openxmlformats.org/officeDocument/2006/relationships/hyperlink" Target="https://www4.unfccc.int/sites/ndcstaging/PublishedDocuments/Austria%20First/LV-03-06-EU%20INDC.pdf" TargetMode="External"/><Relationship Id="rId79" Type="http://schemas.openxmlformats.org/officeDocument/2006/relationships/hyperlink" Target="https://www4.unfccc.int/sites/ndcstaging/PublishedDocuments/Sweden%20First/EU_NDC_Submission_December%202020.pdf" TargetMode="External"/><Relationship Id="rId102" Type="http://schemas.openxmlformats.org/officeDocument/2006/relationships/hyperlink" Target="https://www.irena.org/Statistics/View-Data-by-Topic/Climate-Change/Renewable-Energy-in-the-NDCs" TargetMode="External"/><Relationship Id="rId123" Type="http://schemas.openxmlformats.org/officeDocument/2006/relationships/hyperlink" Target="https://www4.unfccc.int/sites/ndcstaging/PublishedDocuments/Jordan%20First/Jordan%20INDCs%20Final.pdf" TargetMode="External"/><Relationship Id="rId144" Type="http://schemas.openxmlformats.org/officeDocument/2006/relationships/hyperlink" Target="https://www4.unfccc.int/sites/ndcstaging/PublishedDocuments/Sweden%20First/EU_NDC_Submission_December%202020.pdf" TargetMode="External"/><Relationship Id="rId90" Type="http://schemas.openxmlformats.org/officeDocument/2006/relationships/hyperlink" Target="https://www.irena.org/Statistics/View-Data-by-Topic/Climate-Change/Renewable-Energy-in-the-NDCs" TargetMode="External"/><Relationship Id="rId165" Type="http://schemas.openxmlformats.org/officeDocument/2006/relationships/hyperlink" Target="https://www4.unfccc.int/sites/ndcstaging/PublishedDocuments/Republic%20of%20Moldova%20First/MD_Updated_NDC_final_version_EN.pdf" TargetMode="External"/><Relationship Id="rId186" Type="http://schemas.openxmlformats.org/officeDocument/2006/relationships/hyperlink" Target="https://www.irena.org/Statistics/View-Data-by-Topic/Climate-Change/Renewable-Energy-in-the-NDCs" TargetMode="External"/><Relationship Id="rId211" Type="http://schemas.openxmlformats.org/officeDocument/2006/relationships/hyperlink" Target="https://www4.unfccc.int/sites/ndcstaging/PublishedDocuments/Russia%20First/NDC_RF_eng.pdf" TargetMode="External"/><Relationship Id="rId232" Type="http://schemas.openxmlformats.org/officeDocument/2006/relationships/hyperlink" Target="https://www.irena.org/Statistics/View-Data-by-Topic/Climate-Change/Renewable-Energy-in-the-NDCs" TargetMode="External"/><Relationship Id="rId253" Type="http://schemas.openxmlformats.org/officeDocument/2006/relationships/hyperlink" Target="https://www.irena.org/Statistics/View-Data-by-Topic/Climate-Change/Renewable-Energy-in-the-NDCs" TargetMode="External"/><Relationship Id="rId274" Type="http://schemas.openxmlformats.org/officeDocument/2006/relationships/hyperlink" Target="https://www4.unfccc.int/sites/ndcstaging/PublishedDocuments/Zambia%20First/FINAL+ZAMBIA%27S+INDC_1.pdf" TargetMode="External"/><Relationship Id="rId27" Type="http://schemas.openxmlformats.org/officeDocument/2006/relationships/hyperlink" Target="https://www4.unfccc.int/sites/ndcstaging/PublishedDocuments/Bhutan%20First/Bhutan-INDC-20150930.pdf" TargetMode="External"/><Relationship Id="rId48" Type="http://schemas.openxmlformats.org/officeDocument/2006/relationships/hyperlink" Target="https://www4.unfccc.int/sites/ndcstaging/PublishedDocuments/China%20First/China%27s%20First%20NDC%20Submission.pdf" TargetMode="External"/><Relationship Id="rId69" Type="http://schemas.openxmlformats.org/officeDocument/2006/relationships/hyperlink" Target="https://www.irena.org/Statistics/View-Data-by-Topic/Climate-Change/Renewable-Energy-in-the-NDCs" TargetMode="External"/><Relationship Id="rId113" Type="http://schemas.openxmlformats.org/officeDocument/2006/relationships/hyperlink" Target="https://www.irena.org/Statistics/View-Data-by-Topic/Climate-Change/Renewable-Energy-in-the-NDCs" TargetMode="External"/><Relationship Id="rId134" Type="http://schemas.openxmlformats.org/officeDocument/2006/relationships/hyperlink" Target="https://www4.unfccc.int/sites/ndcstaging/PublishedDocuments/Austria%20First/LV-03-06-EU%20INDC.pdf" TargetMode="External"/><Relationship Id="rId80" Type="http://schemas.openxmlformats.org/officeDocument/2006/relationships/hyperlink" Target="https://www4.unfccc.int/sites/NDCStaging/Pages/Party.aspx?party=SWZ" TargetMode="External"/><Relationship Id="rId155" Type="http://schemas.openxmlformats.org/officeDocument/2006/relationships/hyperlink" Target="https://www4.unfccc.int/sites/NDCStaging/Pages/Party.aspx?party=MHL" TargetMode="External"/><Relationship Id="rId176" Type="http://schemas.openxmlformats.org/officeDocument/2006/relationships/hyperlink" Target="https://www.irena.org/Statistics/View-Data-by-Topic/Climate-Change/Renewable-Energy-in-the-NDCs" TargetMode="External"/><Relationship Id="rId197" Type="http://schemas.openxmlformats.org/officeDocument/2006/relationships/hyperlink" Target="https://www4.unfccc.int/sites/ndcstaging/PublishedDocuments/Panama%20First/CDN1%20Actualizada%20Rep%C3%BAblica%20de%20Panam%C3%A1.pdf" TargetMode="External"/><Relationship Id="rId201" Type="http://schemas.openxmlformats.org/officeDocument/2006/relationships/hyperlink" Target="https://www4.unfccc.int/sites/ndcstaging/PublishedDocuments/Peru%20First/iNDC%20Per%C3%BA%20english.pdf" TargetMode="External"/><Relationship Id="rId222" Type="http://schemas.openxmlformats.org/officeDocument/2006/relationships/hyperlink" Target="https://www.irena.org/Statistics/View-Data-by-Topic/Climate-Change/Renewable-Energy-in-the-NDCs" TargetMode="External"/><Relationship Id="rId243" Type="http://schemas.openxmlformats.org/officeDocument/2006/relationships/hyperlink" Target="https://www4.unfccc.int/sites/ndcstaging/PublishedDocuments/Sweden%20First/EU_NDC_Submission_December%202020.pdf" TargetMode="External"/><Relationship Id="rId264" Type="http://schemas.openxmlformats.org/officeDocument/2006/relationships/hyperlink" Target="https://www4.unfccc.int/sites/ndcstaging/PublishedDocuments/Austria%20First/LV-03-06-EU%20INDC.pdf" TargetMode="External"/><Relationship Id="rId17" Type="http://schemas.openxmlformats.org/officeDocument/2006/relationships/hyperlink" Target="https://www4.unfccc.int/sites/ndcstaging/PublishedDocuments/Bahamas%20First/Bahamas_COP-22%20UNFCCC.pdf" TargetMode="External"/><Relationship Id="rId38" Type="http://schemas.openxmlformats.org/officeDocument/2006/relationships/hyperlink" Target="https://www.irena.org/Statistics/View-Data-by-Topic/Climate-Change/Renewable-Energy-in-the-NDCs" TargetMode="External"/><Relationship Id="rId59" Type="http://schemas.openxmlformats.org/officeDocument/2006/relationships/hyperlink" Target="https://www4.unfccc.int/sites/ndcstaging/PublishedDocuments/Sweden%20First/EU_NDC_Submission_December%202020.pdf" TargetMode="External"/><Relationship Id="rId103" Type="http://schemas.openxmlformats.org/officeDocument/2006/relationships/hyperlink" Target="https://www.irena.org/Statistics/View-Data-by-Topic/Climate-Change/Renewable-Energy-in-the-NDCs" TargetMode="External"/><Relationship Id="rId124" Type="http://schemas.openxmlformats.org/officeDocument/2006/relationships/hyperlink" Target="https://www4.unfccc.int/sites/ndcstaging/PublishedDocuments/Kazakhstan%20First/INDC%20Kz_eng.pdf" TargetMode="External"/><Relationship Id="rId70" Type="http://schemas.openxmlformats.org/officeDocument/2006/relationships/hyperlink" Target="https://www4.unfccc.int/sites/ndcstaging/PublishedDocuments/Dominican%20Republic%20First/INDC-DR%20August%202015%20(unofficial%20translation).pdf" TargetMode="External"/><Relationship Id="rId91" Type="http://schemas.openxmlformats.org/officeDocument/2006/relationships/hyperlink" Target="https://www.irena.org/Statistics/View-Data-by-Topic/Climate-Change/Renewable-Energy-in-the-NDCs" TargetMode="External"/><Relationship Id="rId145" Type="http://schemas.openxmlformats.org/officeDocument/2006/relationships/hyperlink" Target="https://www4.unfccc.int/sites/ndcstaging/PublishedDocuments/The%20Republic%20of%20North%20Macedonia%20First/Submission_Republic_of_Macedonia_20150805144001_135181.pdf" TargetMode="External"/><Relationship Id="rId166" Type="http://schemas.openxmlformats.org/officeDocument/2006/relationships/hyperlink" Target="https://www4.unfccc.int/sites/ndcstaging/PublishedDocuments/Monaco%20First/Monaco_INDC.pdf" TargetMode="External"/><Relationship Id="rId187" Type="http://schemas.openxmlformats.org/officeDocument/2006/relationships/hyperlink" Target="https://www.irena.org/Statistics/View-Data-by-Topic/Climate-Change/Renewable-Energy-in-the-NDCs" TargetMode="External"/><Relationship Id="rId1" Type="http://schemas.openxmlformats.org/officeDocument/2006/relationships/hyperlink" Target="https://www4.unfccc.int/sites/ndcstaging/PublishedDocuments/Afghanistan%20First/INDC_AFG_20150927_FINAL.pdf" TargetMode="External"/><Relationship Id="rId212" Type="http://schemas.openxmlformats.org/officeDocument/2006/relationships/hyperlink" Target="https://www.irena.org/Statistics/View-Data-by-Topic/Climate-Change/Renewable-Energy-in-the-NDCs" TargetMode="External"/><Relationship Id="rId233" Type="http://schemas.openxmlformats.org/officeDocument/2006/relationships/hyperlink" Target="https://www4.unfccc.int/sites/ndcstaging/PublishedDocuments/Austria%20First/LV-03-06-EU%20INDC.pdf" TargetMode="External"/><Relationship Id="rId254" Type="http://schemas.openxmlformats.org/officeDocument/2006/relationships/hyperlink" Target="https://www4.unfccc.int/sites/ndcstaging/PublishedDocuments/Tonga%20Second/Tonga's%20Second%20NDC.pdf" TargetMode="External"/><Relationship Id="rId28" Type="http://schemas.openxmlformats.org/officeDocument/2006/relationships/hyperlink" Target="https://www4.unfccc.int/sites/ndcstaging/PublishedDocuments/Bolivia%20(Plurinational%20State%20of)%20First/INDC-Bolivia-english.pdf" TargetMode="External"/><Relationship Id="rId49" Type="http://schemas.openxmlformats.org/officeDocument/2006/relationships/hyperlink" Target="https://www4.unfccc.int/sites/ndcstaging/PublishedDocuments/Colombia%20First/Colombia%20iNDC%20Unofficial%20translation%20Eng.pdf" TargetMode="External"/><Relationship Id="rId114" Type="http://schemas.openxmlformats.org/officeDocument/2006/relationships/hyperlink" Target="https://www4.unfccc.int/sites/ndcstaging/PublishedDocuments/Austria%20First/LV-03-06-EU%20INDC.pdf" TargetMode="External"/><Relationship Id="rId275" Type="http://schemas.openxmlformats.org/officeDocument/2006/relationships/hyperlink" Target="https://www4.unfccc.int/sites/ndcstaging/PublishedDocuments/Zambia%20First/Zambia_Provisional_Updated_NDC_2020.pdf" TargetMode="External"/><Relationship Id="rId60" Type="http://schemas.openxmlformats.org/officeDocument/2006/relationships/hyperlink" Target="https://www.irena.org/Statistics/View-Data-by-Topic/Climate-Change/Renewable-Energy-in-the-NDCs" TargetMode="External"/><Relationship Id="rId81" Type="http://schemas.openxmlformats.org/officeDocument/2006/relationships/hyperlink" Target="https://www.irena.org/Statistics/View-Data-by-Topic/Climate-Change/Renewable-Energy-in-the-NDCs" TargetMode="External"/><Relationship Id="rId135" Type="http://schemas.openxmlformats.org/officeDocument/2006/relationships/hyperlink" Target="https://www4.unfccc.int/sites/ndcstaging/PublishedDocuments/Sweden%20First/EU_NDC_Submission_December%202020.pdf" TargetMode="External"/><Relationship Id="rId156" Type="http://schemas.openxmlformats.org/officeDocument/2006/relationships/hyperlink" Target="https://www4.unfccc.int/sites/ndcstaging/PublishedDocuments/Marshall%20Islands%20Second/RMI_UpdatedNDCreport_2020.pdf" TargetMode="External"/><Relationship Id="rId177" Type="http://schemas.openxmlformats.org/officeDocument/2006/relationships/hyperlink" Target="https://www.irena.org/Statistics/View-Data-by-Topic/Climate-Change/Renewable-Energy-in-the-NDCs" TargetMode="External"/><Relationship Id="rId198" Type="http://schemas.openxmlformats.org/officeDocument/2006/relationships/hyperlink" Target="https://www.irena.org/Statistics/View-Data-by-Topic/Climate-Change/Renewable-Energy-in-the-NDCs" TargetMode="External"/><Relationship Id="rId202" Type="http://schemas.openxmlformats.org/officeDocument/2006/relationships/hyperlink" Target="https://www4.unfccc.int/sites/ndcstaging/PublishedDocuments/Peru%20First/Reporte%20de%20Actualizacio%CC%81n%20de%20las%20NDC%20del%20Peru%CC%81.pdf" TargetMode="External"/><Relationship Id="rId223" Type="http://schemas.openxmlformats.org/officeDocument/2006/relationships/hyperlink" Target="https://www4.unfccc.int/sites/ndcstaging/PublishedDocuments/Sierra%20Leone%20First/SIERRA%20LEONE%20INDC.pdf" TargetMode="External"/><Relationship Id="rId244" Type="http://schemas.openxmlformats.org/officeDocument/2006/relationships/hyperlink" Target="https://www4.unfccc.int/sites/ndcstaging/PublishedDocuments/Switzerland%20First/15%2002%2027_INDC%20Contribution%20of%20Switzerland.pdf" TargetMode="External"/><Relationship Id="rId18" Type="http://schemas.openxmlformats.org/officeDocument/2006/relationships/hyperlink" Target="https://www4.unfccc.int/sites/ndcstaging/PublishedDocuments/Bahrain%20First/INDC_Kingdom_of_Bahrain.pdf" TargetMode="External"/><Relationship Id="rId39" Type="http://schemas.openxmlformats.org/officeDocument/2006/relationships/hyperlink" Target="https://www.irena.org/Statistics/View-Data-by-Topic/Climate-Change/Renewable-Energy-in-the-NDCs" TargetMode="External"/><Relationship Id="rId265" Type="http://schemas.openxmlformats.org/officeDocument/2006/relationships/hyperlink" Target="https://www4.unfccc.int/sites/ndcstaging/PublishedDocuments/United%20Kingdom%20of%20Great%20Britain%20and%20Northern%20Ireland%20First/UK%20Nationally%20Determined%20Contribution.pdf" TargetMode="External"/><Relationship Id="rId50" Type="http://schemas.openxmlformats.org/officeDocument/2006/relationships/hyperlink" Target="https://www4.unfccc.int/sites/ndcstaging/PublishedDocuments/Colombia%20First/NDC%20actualizada%20de%20Colombia.pdf" TargetMode="External"/><Relationship Id="rId104" Type="http://schemas.openxmlformats.org/officeDocument/2006/relationships/hyperlink" Target="https://www.irena.org/Statistics/View-Data-by-Topic/Climate-Change/Renewable-Energy-in-the-NDCs" TargetMode="External"/><Relationship Id="rId125" Type="http://schemas.openxmlformats.org/officeDocument/2006/relationships/hyperlink" Target="https://www4.unfccc.int/sites/ndcstaging/PublishedDocuments/Kenya%20First/Kenya_NDC_20150723.pdf" TargetMode="External"/><Relationship Id="rId146" Type="http://schemas.openxmlformats.org/officeDocument/2006/relationships/hyperlink" Target="https://www4.unfccc.int/sites/ndcstaging/PublishedDocuments/The%20Republic%20of%20North%20Macedonia%20First/Submission_Republic_of_Macedonia_20150805144001_135181.pdf" TargetMode="External"/><Relationship Id="rId167" Type="http://schemas.openxmlformats.org/officeDocument/2006/relationships/hyperlink" Target="https://www4.unfccc.int/sites/ndcstaging/PublishedDocuments/Monaco%20First/Monaco_NDC_2020.pdf" TargetMode="External"/><Relationship Id="rId188" Type="http://schemas.openxmlformats.org/officeDocument/2006/relationships/hyperlink" Target="https://www4.unfccc.int/sites/ndcstaging/PublishedDocuments/Norway%20First/NorwayINDC.pdf" TargetMode="External"/><Relationship Id="rId71" Type="http://schemas.openxmlformats.org/officeDocument/2006/relationships/hyperlink" Target="https://www4.unfccc.int/sites/ndcstaging/PublishedDocuments/Dominican%20Republic%20First/Dominican%20Republic%20First%20NDC%20(Updated%20Submission).pdf" TargetMode="External"/><Relationship Id="rId92" Type="http://schemas.openxmlformats.org/officeDocument/2006/relationships/hyperlink" Target="https://www4.unfccc.int/sites/ndcstaging/PublishedDocuments/Georgia%20First/INDC_of_Georgia.pdf" TargetMode="External"/><Relationship Id="rId213" Type="http://schemas.openxmlformats.org/officeDocument/2006/relationships/hyperlink" Target="https://www4.unfccc.int/sites/ndcstaging/PublishedDocuments/Rwanda%20First/Rwanda_Updated_NDC_May_2020.pdf" TargetMode="External"/><Relationship Id="rId234" Type="http://schemas.openxmlformats.org/officeDocument/2006/relationships/hyperlink" Target="https://www4.unfccc.int/sites/ndcstaging/PublishedDocuments/Sweden%20First/EU_NDC_Submission_December%202020.pdf" TargetMode="External"/><Relationship Id="rId2" Type="http://schemas.openxmlformats.org/officeDocument/2006/relationships/hyperlink" Target="https://www4.unfccc.int/sites/ndcstaging/PublishedDocuments/Albania%20First/Albania%20First.pdf" TargetMode="External"/><Relationship Id="rId29" Type="http://schemas.openxmlformats.org/officeDocument/2006/relationships/hyperlink" Target="https://www4.unfccc.int/sites/ndcstaging/PublishedDocuments/Bosnia%20and%20Herzegovina%20First/INDC%20Bosnia%20and%20Herzegovina.pdf" TargetMode="External"/><Relationship Id="rId255" Type="http://schemas.openxmlformats.org/officeDocument/2006/relationships/hyperlink" Target="https://www4.unfccc.int/sites/ndcstaging/PublishedDocuments/Trinidad%20and%20Tobago%20First/Trinidad%20and%20Tobago%20Final%20INDC.pdf" TargetMode="External"/><Relationship Id="rId276" Type="http://schemas.openxmlformats.org/officeDocument/2006/relationships/hyperlink" Target="https://www.irena.org/Statistics/View-Data-by-Topic/Climate-Change/Renewable-Energy-in-the-NDCs" TargetMode="External"/><Relationship Id="rId40" Type="http://schemas.openxmlformats.org/officeDocument/2006/relationships/hyperlink" Target="https://www4.unfccc.int/sites/ndcstaging/PublishedDocuments/Cambodia%20First/Cambodia%27s%20INDC%20to%20the%20UNFCCC.pdf" TargetMode="External"/><Relationship Id="rId115" Type="http://schemas.openxmlformats.org/officeDocument/2006/relationships/hyperlink" Target="https://www4.unfccc.int/sites/ndcstaging/PublishedDocuments/Sweden%20First/EU_NDC_Submission_December%202020.pdf" TargetMode="External"/><Relationship Id="rId136" Type="http://schemas.openxmlformats.org/officeDocument/2006/relationships/hyperlink" Target="https://www.irena.org/Statistics/View-Data-by-Topic/Climate-Change/Renewable-Energy-in-the-NDCs" TargetMode="External"/><Relationship Id="rId157" Type="http://schemas.openxmlformats.org/officeDocument/2006/relationships/hyperlink" Target="https://www.irena.org/Statistics/View-Data-by-Topic/Climate-Change/Renewable-Energy-in-the-NDCs" TargetMode="External"/><Relationship Id="rId178" Type="http://schemas.openxmlformats.org/officeDocument/2006/relationships/hyperlink" Target="https://www4.unfccc.int/sites/ndcstaging/PublishedDocuments/Nepal%20Second/Second%20Nationally%20Determined%20Contribution%20(NDC)%20-%202020.pdf" TargetMode="External"/><Relationship Id="rId61" Type="http://schemas.openxmlformats.org/officeDocument/2006/relationships/hyperlink" Target="https://www4.unfccc.int/sites/ndcstaging/PublishedDocuments/Cuba%20First/Cuban%20First%20NDC%20(Updated%20submission)1.pdf" TargetMode="External"/><Relationship Id="rId82" Type="http://schemas.openxmlformats.org/officeDocument/2006/relationships/hyperlink" Target="https://www4.unfccc.int/sites/ndcstaging/PublishedDocuments/Ethiopia%20First/Ethiopia's%20NDC%20update%20summary%202020.pdf" TargetMode="External"/><Relationship Id="rId199" Type="http://schemas.openxmlformats.org/officeDocument/2006/relationships/hyperlink" Target="https://www4.unfccc.int/sites/ndcstaging/PublishedDocuments/Papua%20New%20Guinea%20Second/PNG%20Second%20NDC.pdf" TargetMode="External"/><Relationship Id="rId203" Type="http://schemas.openxmlformats.org/officeDocument/2006/relationships/hyperlink" Target="https://www4.unfccc.int/sites/submissions/INDC/Published%20Documents/Philippines/1/Philippines%20-%20Final%20INDC%20submission.pdf" TargetMode="External"/><Relationship Id="rId19" Type="http://schemas.openxmlformats.org/officeDocument/2006/relationships/hyperlink" Target="https://www4.unfccc.int/sites/ndcstaging/PublishedDocuments/Bangladesh%20First/INDC_2015_of_Bangladesh.pdf" TargetMode="External"/><Relationship Id="rId224" Type="http://schemas.openxmlformats.org/officeDocument/2006/relationships/hyperlink" Target="https://www4.unfccc.int/sites/ndcstaging/PublishedDocuments/Singapore%20First/Singapore%20INDC.pdf" TargetMode="External"/><Relationship Id="rId245" Type="http://schemas.openxmlformats.org/officeDocument/2006/relationships/hyperlink" Target="https://www4.unfccc.int/sites/ndcstaging/PublishedDocuments/Switzerland%20First/Switzerland_Full%20NDC%20Communication%202021-2030%20incl%20ICTU.pdf" TargetMode="External"/><Relationship Id="rId266" Type="http://schemas.openxmlformats.org/officeDocument/2006/relationships/hyperlink" Target="https://www.irena.org/Statistics/View-Data-by-Topic/Climate-Change/Renewable-Energy-in-the-NDCs" TargetMode="External"/><Relationship Id="rId30" Type="http://schemas.openxmlformats.org/officeDocument/2006/relationships/hyperlink" Target="https://www4.unfccc.int/sites/ndcstaging/PublishedDocuments/Botswana%20First/BOTSWANA.pdf" TargetMode="External"/><Relationship Id="rId105" Type="http://schemas.openxmlformats.org/officeDocument/2006/relationships/hyperlink" Target="https://www.irena.org/Statistics/View-Data-by-Topic/Climate-Change/Renewable-Energy-in-the-NDCs" TargetMode="External"/><Relationship Id="rId126" Type="http://schemas.openxmlformats.org/officeDocument/2006/relationships/hyperlink" Target="https://www4.unfccc.int/sites/ndcstaging/PublishedDocuments/Kenya%20First/Kenya's%20First%20%20NDC%20(updated%20version).pdf" TargetMode="External"/><Relationship Id="rId147" Type="http://schemas.openxmlformats.org/officeDocument/2006/relationships/hyperlink" Target="https://www4.unfccc.int/sites/NDCStaging/Pages/Party.aspx?party=MDG" TargetMode="External"/><Relationship Id="rId168" Type="http://schemas.openxmlformats.org/officeDocument/2006/relationships/hyperlink" Target="https://www.irena.org/Statistics/View-Data-by-Topic/Climate-Change/Renewable-Energy-in-the-NDCs" TargetMode="External"/><Relationship Id="rId51" Type="http://schemas.openxmlformats.org/officeDocument/2006/relationships/hyperlink" Target="https://www.irena.org/Statistics/View-Data-by-Topic/Climate-Change/Renewable-Energy-in-the-NDCs" TargetMode="External"/><Relationship Id="rId72" Type="http://schemas.openxmlformats.org/officeDocument/2006/relationships/hyperlink" Target="https://www.irena.org/Statistics/View-Data-by-Topic/Climate-Change/Renewable-Energy-in-the-NDCs" TargetMode="External"/><Relationship Id="rId93" Type="http://schemas.openxmlformats.org/officeDocument/2006/relationships/hyperlink" Target="https://www4.unfccc.int/sites/ndcstaging/PublishedDocuments/Austria%20First/LV-03-06-EU%20INDC.pdf" TargetMode="External"/><Relationship Id="rId189" Type="http://schemas.openxmlformats.org/officeDocument/2006/relationships/hyperlink" Target="https://www4.unfccc.int/sites/ndcstaging/PublishedDocuments/Norway%20First/Norway_updatedNDC_2020%20(Updated%20submission).pdf" TargetMode="External"/><Relationship Id="rId3" Type="http://schemas.openxmlformats.org/officeDocument/2006/relationships/hyperlink" Target="https://www4.unfccc.int/sites/ndcstaging/PublishedDocuments/Algeria%20First/Algeria%20-%20INDC%20(English%20unofficial%20translation)%20September%2003,2015.pdf" TargetMode="External"/><Relationship Id="rId214" Type="http://schemas.openxmlformats.org/officeDocument/2006/relationships/hyperlink" Target="https://www.irena.org/Statistics/View-Data-by-Topic/Climate-Change/Renewable-Energy-in-the-NDCs" TargetMode="External"/><Relationship Id="rId235" Type="http://schemas.openxmlformats.org/officeDocument/2006/relationships/hyperlink" Target="https://www.irena.org/Statistics/View-Data-by-Topic/Climate-Change/Renewable-Energy-in-the-NDCs" TargetMode="External"/><Relationship Id="rId256" Type="http://schemas.openxmlformats.org/officeDocument/2006/relationships/hyperlink" Target="https://www.irena.org/Statistics/View-Data-by-Topic/Climate-Change/Renewable-Energy-in-the-NDCs" TargetMode="External"/><Relationship Id="rId277" Type="http://schemas.openxmlformats.org/officeDocument/2006/relationships/printerSettings" Target="../printerSettings/printerSettings12.bin"/><Relationship Id="rId116" Type="http://schemas.openxmlformats.org/officeDocument/2006/relationships/hyperlink" Target="https://www.irena.org/Statistics/View-Data-by-Topic/Climate-Change/Renewable-Energy-in-the-NDCs" TargetMode="External"/><Relationship Id="rId137" Type="http://schemas.openxmlformats.org/officeDocument/2006/relationships/hyperlink" Target="https://www4.unfccc.int/sites/ndcstaging/PublishedDocuments/Lebanon%20First/Republic%20of%20Lebanon%20-%20INDC%20-%20September%202015.pdf" TargetMode="External"/><Relationship Id="rId158" Type="http://schemas.openxmlformats.org/officeDocument/2006/relationships/hyperlink" Target="https://www4.unfccc.int/sites/ndcstaging/PublishedDocuments/Mauretania%20First/INDC%20MAURITANIA.pdf" TargetMode="External"/><Relationship Id="rId20" Type="http://schemas.openxmlformats.org/officeDocument/2006/relationships/hyperlink" Target="https://www4.unfccc.int/sites/ndcstaging/PublishedDocuments/Bangladesh%20First/Updated_NDC_of_Bangladesh.pdf" TargetMode="External"/><Relationship Id="rId41" Type="http://schemas.openxmlformats.org/officeDocument/2006/relationships/hyperlink" Target="https://www4.unfccc.int/sites/ndcstaging/PublishedDocuments/Cambodia%20First/20201231_NDC_Update_Cambodia.pdf" TargetMode="External"/><Relationship Id="rId62" Type="http://schemas.openxmlformats.org/officeDocument/2006/relationships/hyperlink" Target="https://www4.unfccc.int/sites/ndcstaging/PublishedDocuments/Austria%20First/LV-03-06-EU%20INDC.pdf" TargetMode="External"/><Relationship Id="rId83" Type="http://schemas.openxmlformats.org/officeDocument/2006/relationships/hyperlink" Target="https://www.irena.org/Statistics/View-Data-by-Topic/Climate-Change/Renewable-Energy-in-the-NDCs" TargetMode="External"/><Relationship Id="rId179" Type="http://schemas.openxmlformats.org/officeDocument/2006/relationships/hyperlink" Target="https://www4.unfccc.int/sites/ndcstaging/PublishedDocuments/Austria%20First/LV-03-06-EU%20INDC.pdf" TargetMode="External"/><Relationship Id="rId190" Type="http://schemas.openxmlformats.org/officeDocument/2006/relationships/hyperlink" Target="https://www4.unfccc.int/sites/ndcstaging/PublishedDocuments/Oman%20First%20NDC/OMAN%20INDCs.pdf" TargetMode="External"/><Relationship Id="rId204" Type="http://schemas.openxmlformats.org/officeDocument/2006/relationships/hyperlink" Target="https://www4.unfccc.int/sites/ndcstaging/PublishedDocuments/Austria%20First/LV-03-06-EU%20INDC.pdf" TargetMode="External"/><Relationship Id="rId225" Type="http://schemas.openxmlformats.org/officeDocument/2006/relationships/hyperlink" Target="https://www4.unfccc.int/sites/ndcstaging/PublishedDocuments/Singapore%20First/Singapore's%20Update%20of%201st%20NDC.pdf" TargetMode="External"/><Relationship Id="rId246" Type="http://schemas.openxmlformats.org/officeDocument/2006/relationships/hyperlink" Target="https://www4.unfccc.int/sites/NDCStaging/Pages/Party.aspx?party=SYR" TargetMode="External"/><Relationship Id="rId267" Type="http://schemas.openxmlformats.org/officeDocument/2006/relationships/hyperlink" Target="https://www4.unfccc.int/sites/NDCStaging/Pages/Party.aspx?party=UZB" TargetMode="External"/><Relationship Id="rId106" Type="http://schemas.openxmlformats.org/officeDocument/2006/relationships/hyperlink" Target="https://www4.unfccc.int/sites/ndcstaging/PublishedDocuments/Honduras%20First/Honduras%20INDC_esp.pdf" TargetMode="External"/><Relationship Id="rId127" Type="http://schemas.openxmlformats.org/officeDocument/2006/relationships/hyperlink" Target="https://www4.unfccc.int/sites/ndcstaging/PublishedDocuments/Republic%20of%20Korea%20First/INDC%20Submission%20by%20the%20Republic%20of%20Korea%20on%20June%2030.pdf" TargetMode="External"/><Relationship Id="rId10" Type="http://schemas.openxmlformats.org/officeDocument/2006/relationships/hyperlink" Target="https://www4.unfccc.int/sites/ndcstaging/PublishedDocuments/Argentina%20Second/Argentina_Segunda%20Contribuci%C3%B3n%20Nacional.pdf" TargetMode="External"/><Relationship Id="rId31" Type="http://schemas.openxmlformats.org/officeDocument/2006/relationships/hyperlink" Target="https://www4.unfccc.int/sites/ndcstaging/PublishedDocuments/Brazil%20First/BRAZIL%20iNDC%20english%20FINAL.pdf" TargetMode="External"/><Relationship Id="rId52" Type="http://schemas.openxmlformats.org/officeDocument/2006/relationships/hyperlink" Target="https://www.irena.org/Statistics/View-Data-by-Topic/Climate-Change/Renewable-Energy-in-the-NDCs" TargetMode="External"/><Relationship Id="rId73" Type="http://schemas.openxmlformats.org/officeDocument/2006/relationships/hyperlink" Target="https://www4.unfccc.int/sites/ndcstaging/PublishedDocuments/Egypt%20First/Egyptian%20INDC.pdf" TargetMode="External"/><Relationship Id="rId94" Type="http://schemas.openxmlformats.org/officeDocument/2006/relationships/hyperlink" Target="https://www4.unfccc.int/sites/ndcstaging/PublishedDocuments/Sweden%20First/EU_NDC_Submission_December%202020.pdf" TargetMode="External"/><Relationship Id="rId148" Type="http://schemas.openxmlformats.org/officeDocument/2006/relationships/hyperlink" Target="https://www.irena.org/Statistics/View-Data-by-Topic/Climate-Change/Renewable-Energy-in-the-NDCs" TargetMode="External"/><Relationship Id="rId169" Type="http://schemas.openxmlformats.org/officeDocument/2006/relationships/hyperlink" Target="https://www4.unfccc.int/sites/ndcstaging/PublishedDocuments/Mongolia%20First/First%20Submission%20of%20Mongolia's%20NDC.pdf" TargetMode="External"/><Relationship Id="rId4" Type="http://schemas.openxmlformats.org/officeDocument/2006/relationships/hyperlink" Target="https://www4.unfccc.int/sites/ndcstaging/PublishedDocuments/Andorra%20First/Andorra%20INDC-CPDN.pdf" TargetMode="External"/><Relationship Id="rId180" Type="http://schemas.openxmlformats.org/officeDocument/2006/relationships/hyperlink" Target="https://www4.unfccc.int/sites/ndcstaging/PublishedDocuments/Sweden%20First/EU_NDC_Submission_December%202020.pdf" TargetMode="External"/><Relationship Id="rId215" Type="http://schemas.openxmlformats.org/officeDocument/2006/relationships/hyperlink" Target="https://www4.unfccc.int/sites/ndcstaging/PublishedDocuments/San%20Marino%20First/SAN%20MARINO%20INDC%20EN.pdf" TargetMode="External"/><Relationship Id="rId236" Type="http://schemas.openxmlformats.org/officeDocument/2006/relationships/hyperlink" Target="https://www4.unfccc.int/sites/ndcstaging/PublishedDocuments/Saint%20Kitts%20and%20Nevis%20First/St.%20Kitts%20and%20Nevis%20INDC.pdf" TargetMode="External"/><Relationship Id="rId257" Type="http://schemas.openxmlformats.org/officeDocument/2006/relationships/hyperlink" Target="https://www.irena.org/Statistics/View-Data-by-Topic/Climate-Change/Renewable-Energy-in-the-NDCs" TargetMode="External"/><Relationship Id="rId42" Type="http://schemas.openxmlformats.org/officeDocument/2006/relationships/hyperlink" Target="https://www.irena.org/Statistics/View-Data-by-Topic/Climate-Change/Renewable-Energy-in-the-NDCs" TargetMode="External"/><Relationship Id="rId84" Type="http://schemas.openxmlformats.org/officeDocument/2006/relationships/hyperlink" Target="https://www4.unfccc.int/sites/ndcstaging/PublishedDocuments/Fiji%20First/Republic%20of%20Fiji's%20Updated%20NDC%202020.pdf" TargetMode="External"/><Relationship Id="rId138" Type="http://schemas.openxmlformats.org/officeDocument/2006/relationships/hyperlink" Target="https://www.irena.org/Statistics/View-Data-by-Topic/Climate-Change/Renewable-Energy-in-the-NDCs" TargetMode="External"/><Relationship Id="rId191" Type="http://schemas.openxmlformats.org/officeDocument/2006/relationships/hyperlink" Target="https://www4.unfccc.int/sites/ndcstaging/PublishedDocuments/Oman%20First%20NDC/OMAN%20INDCs.pdf" TargetMode="External"/><Relationship Id="rId205" Type="http://schemas.openxmlformats.org/officeDocument/2006/relationships/hyperlink" Target="https://www4.unfccc.int/sites/ndcstaging/PublishedDocuments/Sweden%20First/EU_NDC_Submission_December%202020.pdf" TargetMode="External"/><Relationship Id="rId247" Type="http://schemas.openxmlformats.org/officeDocument/2006/relationships/hyperlink" Target="https://www4.unfccc.int/sites/ndcstaging/PublishedDocuments/Tajikistan%20First/INDC-TJK%20final%20ENG.pdf" TargetMode="External"/><Relationship Id="rId107" Type="http://schemas.openxmlformats.org/officeDocument/2006/relationships/hyperlink" Target="https://www4.unfccc.int/sites/ndcstaging/PublishedDocuments/Austria%20First/LV-03-06-EU%20INDC.pdf" TargetMode="External"/><Relationship Id="rId11" Type="http://schemas.openxmlformats.org/officeDocument/2006/relationships/hyperlink" Target="https://www4.unfccc.int/sites/ndcstaging/PublishedDocuments/Armenia%20First/INDC-Armenia.pdf" TargetMode="External"/><Relationship Id="rId53" Type="http://schemas.openxmlformats.org/officeDocument/2006/relationships/hyperlink" Target="https://www.irena.org/Statistics/View-Data-by-Topic/Climate-Change/Renewable-Energy-in-the-NDCs" TargetMode="External"/><Relationship Id="rId149" Type="http://schemas.openxmlformats.org/officeDocument/2006/relationships/hyperlink" Target="https://www4.unfccc.int/sites/ndcstaging/PublishedDocuments/Malaysia%20First/INDC%20Malaysia%20Final%2027%20November%202015%20Revised%20Final%20UNFCCC.pdf" TargetMode="External"/><Relationship Id="rId95" Type="http://schemas.openxmlformats.org/officeDocument/2006/relationships/hyperlink" Target="https://www4.unfccc.int/sites/NDCStaging/Pages/Party.aspx?party=GHA" TargetMode="External"/><Relationship Id="rId160" Type="http://schemas.openxmlformats.org/officeDocument/2006/relationships/hyperlink" Target="https://www4.unfccc.int/sites/ndcstaging/PublishedDocuments/Mauritius%20First/Final%20INDC%20for%20Mauritius%2028%20Sept%202015.pdf" TargetMode="External"/><Relationship Id="rId216" Type="http://schemas.openxmlformats.org/officeDocument/2006/relationships/hyperlink" Target="https://www4.unfccc.int/sites/ndcstaging/PublishedDocuments/San%20Marino%20First/SAN%20MARINO%20INDC%20EN.pdf" TargetMode="External"/></Relationships>
</file>

<file path=xl/worksheets/_rels/sheet15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5.xml.rels><?xml version="1.0" encoding="UTF-8" standalone="yes"?>
<Relationships xmlns="http://schemas.openxmlformats.org/package/2006/relationships"><Relationship Id="rId1" Type="http://schemas.openxmlformats.org/officeDocument/2006/relationships/drawing" Target="../drawings/drawing65.xml"/></Relationships>
</file>

<file path=xl/worksheets/_rels/sheet157.xml.rels><?xml version="1.0" encoding="UTF-8" standalone="yes"?>
<Relationships xmlns="http://schemas.openxmlformats.org/package/2006/relationships"><Relationship Id="rId1" Type="http://schemas.openxmlformats.org/officeDocument/2006/relationships/drawing" Target="../drawings/drawing66.xml"/></Relationships>
</file>

<file path=xl/worksheets/_rels/sheet158.xml.rels><?xml version="1.0" encoding="UTF-8" standalone="yes"?>
<Relationships xmlns="http://schemas.openxmlformats.org/package/2006/relationships"><Relationship Id="rId1" Type="http://schemas.openxmlformats.org/officeDocument/2006/relationships/drawing" Target="../drawings/drawing67.xml"/></Relationships>
</file>

<file path=xl/worksheets/_rels/sheet159.xml.rels><?xml version="1.0" encoding="UTF-8" standalone="yes"?>
<Relationships xmlns="http://schemas.openxmlformats.org/package/2006/relationships"><Relationship Id="rId1" Type="http://schemas.openxmlformats.org/officeDocument/2006/relationships/drawing" Target="../drawings/drawing68.xml"/></Relationships>
</file>

<file path=xl/worksheets/_rels/sheet161.xml.rels><?xml version="1.0" encoding="UTF-8" standalone="yes"?>
<Relationships xmlns="http://schemas.openxmlformats.org/package/2006/relationships"><Relationship Id="rId1" Type="http://schemas.openxmlformats.org/officeDocument/2006/relationships/drawing" Target="../drawings/drawing69.xml"/></Relationships>
</file>

<file path=xl/worksheets/_rels/sheet162.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63.xml.rels><?xml version="1.0" encoding="UTF-8" standalone="yes"?>
<Relationships xmlns="http://schemas.openxmlformats.org/package/2006/relationships"><Relationship Id="rId1" Type="http://schemas.openxmlformats.org/officeDocument/2006/relationships/drawing" Target="../drawings/drawing70.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429BC1-2E2E-4309-97B4-52BC17CBD2B7}">
  <sheetPr>
    <tabColor rgb="FFCC0000"/>
  </sheetPr>
  <dimension ref="A1:D18"/>
  <sheetViews>
    <sheetView tabSelected="1" zoomScaleNormal="100" workbookViewId="0"/>
  </sheetViews>
  <sheetFormatPr defaultColWidth="9.140625" defaultRowHeight="15"/>
  <cols>
    <col min="1" max="1" width="82.85546875" style="40" customWidth="1"/>
    <col min="2" max="16384" width="9.140625" style="40"/>
  </cols>
  <sheetData>
    <row r="1" spans="1:4" ht="21">
      <c r="A1" s="155" t="s">
        <v>2989</v>
      </c>
      <c r="B1" s="974"/>
      <c r="C1" s="975"/>
      <c r="D1" s="43"/>
    </row>
    <row r="2" spans="1:4">
      <c r="A2" s="42"/>
    </row>
    <row r="3" spans="1:4" ht="60">
      <c r="A3" s="156" t="s">
        <v>2980</v>
      </c>
    </row>
    <row r="4" spans="1:4">
      <c r="A4" s="13"/>
    </row>
    <row r="5" spans="1:4">
      <c r="A5" s="12" t="s">
        <v>2981</v>
      </c>
    </row>
    <row r="6" spans="1:4" ht="30">
      <c r="A6" s="157" t="s">
        <v>2982</v>
      </c>
    </row>
    <row r="7" spans="1:4" ht="30">
      <c r="A7" s="157" t="s">
        <v>2983</v>
      </c>
    </row>
    <row r="8" spans="1:4">
      <c r="A8" s="157" t="s">
        <v>2984</v>
      </c>
    </row>
    <row r="9" spans="1:4" ht="30">
      <c r="A9" s="157" t="s">
        <v>2985</v>
      </c>
    </row>
    <row r="10" spans="1:4">
      <c r="A10" s="158" t="s">
        <v>2986</v>
      </c>
    </row>
    <row r="11" spans="1:4">
      <c r="A11" s="158" t="s">
        <v>2987</v>
      </c>
    </row>
    <row r="12" spans="1:4" ht="30">
      <c r="A12" s="157" t="s">
        <v>2990</v>
      </c>
    </row>
    <row r="14" spans="1:4">
      <c r="A14" s="42" t="s">
        <v>2988</v>
      </c>
    </row>
    <row r="18" spans="1:1">
      <c r="A18" s="154"/>
    </row>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B33239-9EAE-4C70-9A1F-1333528334C6}">
  <sheetPr>
    <tabColor rgb="FF92D050"/>
  </sheetPr>
  <dimension ref="A1:V106"/>
  <sheetViews>
    <sheetView showGridLines="0" zoomScaleNormal="100" workbookViewId="0">
      <selection sqref="A1:V1"/>
    </sheetView>
  </sheetViews>
  <sheetFormatPr defaultRowHeight="15"/>
  <cols>
    <col min="1" max="1" width="50.140625" customWidth="1"/>
    <col min="2" max="2" width="15.5703125" bestFit="1" customWidth="1"/>
  </cols>
  <sheetData>
    <row r="1" spans="1:22" ht="21">
      <c r="A1" s="1057" t="s">
        <v>3717</v>
      </c>
      <c r="B1" s="1057"/>
      <c r="C1" s="1057"/>
      <c r="D1" s="1057"/>
      <c r="E1" s="1057"/>
      <c r="F1" s="1057"/>
      <c r="G1" s="1057"/>
      <c r="H1" s="1057"/>
      <c r="I1" s="1057"/>
      <c r="J1" s="1057"/>
      <c r="K1" s="1057"/>
      <c r="L1" s="1057"/>
      <c r="M1" s="1057"/>
      <c r="N1" s="1057"/>
      <c r="O1" s="1057"/>
      <c r="P1" s="1057"/>
      <c r="Q1" s="1057"/>
      <c r="R1" s="1057"/>
      <c r="S1" s="1057"/>
      <c r="T1" s="1057"/>
      <c r="U1" s="1057"/>
      <c r="V1" s="1057"/>
    </row>
    <row r="2" spans="1:22" s="40" customFormat="1" ht="21">
      <c r="B2" s="768"/>
      <c r="C2" s="768"/>
      <c r="D2" s="768"/>
      <c r="E2" s="768"/>
      <c r="F2" s="768"/>
      <c r="G2" s="768"/>
      <c r="H2" s="768"/>
      <c r="I2" s="768"/>
      <c r="J2" s="768"/>
      <c r="K2" s="768"/>
      <c r="L2" s="768"/>
      <c r="M2" s="768"/>
      <c r="N2" s="768"/>
      <c r="O2" s="768"/>
      <c r="P2" s="768"/>
      <c r="Q2" s="768"/>
    </row>
    <row r="3" spans="1:22">
      <c r="A3" s="858" t="s">
        <v>4338</v>
      </c>
      <c r="B3" s="853" t="s">
        <v>4339</v>
      </c>
      <c r="C3" s="876" t="s">
        <v>4340</v>
      </c>
      <c r="D3" s="877"/>
      <c r="E3" s="877"/>
      <c r="F3" s="877"/>
      <c r="G3" s="877"/>
      <c r="H3" s="877"/>
      <c r="I3" s="877"/>
      <c r="J3" s="877"/>
      <c r="K3" s="877"/>
      <c r="L3" s="877"/>
      <c r="M3" s="877"/>
      <c r="N3" s="877"/>
      <c r="O3" s="877"/>
      <c r="P3" s="877"/>
      <c r="Q3" s="877"/>
      <c r="R3" s="877"/>
      <c r="S3" s="877"/>
      <c r="T3" s="877"/>
      <c r="U3" s="877"/>
      <c r="V3" s="878"/>
    </row>
    <row r="4" spans="1:22">
      <c r="A4" s="844" t="s">
        <v>4299</v>
      </c>
      <c r="B4" s="854" t="s">
        <v>4335</v>
      </c>
      <c r="C4" s="859" t="s">
        <v>3718</v>
      </c>
      <c r="D4" s="782"/>
      <c r="E4" s="782"/>
      <c r="F4" s="782"/>
      <c r="G4" s="782"/>
      <c r="H4" s="782"/>
      <c r="I4" s="782"/>
      <c r="J4" s="782"/>
      <c r="K4" s="782"/>
      <c r="L4" s="782"/>
      <c r="M4" s="782"/>
      <c r="N4" s="782"/>
      <c r="O4" s="782"/>
      <c r="P4" s="782"/>
      <c r="Q4" s="782"/>
      <c r="R4" s="782"/>
      <c r="S4" s="782"/>
      <c r="T4" s="782"/>
      <c r="U4" s="782"/>
      <c r="V4" s="860"/>
    </row>
    <row r="5" spans="1:22">
      <c r="A5" s="845" t="s">
        <v>4299</v>
      </c>
      <c r="B5" s="855" t="s">
        <v>4335</v>
      </c>
      <c r="C5" s="859" t="s">
        <v>3812</v>
      </c>
      <c r="D5" s="782"/>
      <c r="E5" s="782"/>
      <c r="F5" s="782"/>
      <c r="G5" s="782"/>
      <c r="H5" s="782"/>
      <c r="I5" s="782"/>
      <c r="J5" s="782"/>
      <c r="K5" s="782"/>
      <c r="L5" s="782"/>
      <c r="M5" s="782"/>
      <c r="N5" s="782"/>
      <c r="O5" s="782"/>
      <c r="P5" s="782"/>
      <c r="Q5" s="782"/>
      <c r="R5" s="782"/>
      <c r="S5" s="782"/>
      <c r="T5" s="782"/>
      <c r="U5" s="782"/>
      <c r="V5" s="860"/>
    </row>
    <row r="6" spans="1:22">
      <c r="A6" s="845" t="s">
        <v>4299</v>
      </c>
      <c r="B6" s="855" t="s">
        <v>4335</v>
      </c>
      <c r="C6" s="859" t="s">
        <v>3813</v>
      </c>
      <c r="D6" s="782"/>
      <c r="E6" s="782"/>
      <c r="F6" s="782"/>
      <c r="G6" s="782"/>
      <c r="H6" s="782"/>
      <c r="I6" s="782"/>
      <c r="J6" s="782"/>
      <c r="K6" s="782"/>
      <c r="L6" s="782"/>
      <c r="M6" s="782"/>
      <c r="N6" s="782"/>
      <c r="O6" s="782"/>
      <c r="P6" s="782"/>
      <c r="Q6" s="782"/>
      <c r="R6" s="782"/>
      <c r="S6" s="782"/>
      <c r="T6" s="782"/>
      <c r="U6" s="782"/>
      <c r="V6" s="860"/>
    </row>
    <row r="7" spans="1:22">
      <c r="A7" s="845" t="s">
        <v>4299</v>
      </c>
      <c r="B7" s="855" t="s">
        <v>4335</v>
      </c>
      <c r="C7" s="859" t="s">
        <v>3814</v>
      </c>
      <c r="D7" s="782"/>
      <c r="E7" s="782"/>
      <c r="F7" s="782"/>
      <c r="G7" s="782"/>
      <c r="H7" s="782"/>
      <c r="I7" s="782"/>
      <c r="J7" s="782"/>
      <c r="K7" s="782"/>
      <c r="L7" s="782"/>
      <c r="M7" s="782"/>
      <c r="N7" s="782"/>
      <c r="O7" s="782"/>
      <c r="P7" s="782"/>
      <c r="Q7" s="782"/>
      <c r="R7" s="782"/>
      <c r="S7" s="782"/>
      <c r="T7" s="782"/>
      <c r="U7" s="782"/>
      <c r="V7" s="860"/>
    </row>
    <row r="8" spans="1:22">
      <c r="A8" s="845" t="s">
        <v>4299</v>
      </c>
      <c r="B8" s="855" t="s">
        <v>4335</v>
      </c>
      <c r="C8" s="859" t="s">
        <v>3775</v>
      </c>
      <c r="D8" s="782"/>
      <c r="E8" s="782"/>
      <c r="F8" s="782"/>
      <c r="G8" s="782"/>
      <c r="H8" s="782"/>
      <c r="I8" s="782"/>
      <c r="J8" s="782"/>
      <c r="K8" s="782"/>
      <c r="L8" s="782"/>
      <c r="M8" s="782"/>
      <c r="N8" s="782"/>
      <c r="O8" s="782"/>
      <c r="P8" s="782"/>
      <c r="Q8" s="782"/>
      <c r="R8" s="782"/>
      <c r="S8" s="782"/>
      <c r="T8" s="782"/>
      <c r="U8" s="782"/>
      <c r="V8" s="860"/>
    </row>
    <row r="9" spans="1:22" s="40" customFormat="1">
      <c r="A9" s="845" t="s">
        <v>4299</v>
      </c>
      <c r="B9" s="856" t="s">
        <v>4337</v>
      </c>
      <c r="C9" s="859" t="s">
        <v>3761</v>
      </c>
      <c r="D9" s="782"/>
      <c r="E9" s="782"/>
      <c r="F9" s="782"/>
      <c r="G9" s="782"/>
      <c r="H9" s="782"/>
      <c r="I9" s="782"/>
      <c r="J9" s="782"/>
      <c r="K9" s="782"/>
      <c r="L9" s="782"/>
      <c r="M9" s="782"/>
      <c r="N9" s="782"/>
      <c r="O9" s="782"/>
      <c r="P9" s="782"/>
      <c r="Q9" s="782"/>
      <c r="R9" s="782"/>
      <c r="S9" s="782"/>
      <c r="T9" s="782"/>
      <c r="U9" s="782"/>
      <c r="V9" s="860"/>
    </row>
    <row r="10" spans="1:22" s="40" customFormat="1">
      <c r="A10" s="845" t="s">
        <v>4299</v>
      </c>
      <c r="B10" s="856" t="s">
        <v>4337</v>
      </c>
      <c r="C10" s="859" t="s">
        <v>3815</v>
      </c>
      <c r="D10" s="782"/>
      <c r="E10" s="782"/>
      <c r="F10" s="782"/>
      <c r="G10" s="782"/>
      <c r="H10" s="782"/>
      <c r="I10" s="782"/>
      <c r="J10" s="782"/>
      <c r="K10" s="782"/>
      <c r="L10" s="782"/>
      <c r="M10" s="782"/>
      <c r="N10" s="782"/>
      <c r="O10" s="782"/>
      <c r="P10" s="782"/>
      <c r="Q10" s="782"/>
      <c r="R10" s="782"/>
      <c r="S10" s="782"/>
      <c r="T10" s="782"/>
      <c r="U10" s="782"/>
      <c r="V10" s="860"/>
    </row>
    <row r="11" spans="1:22">
      <c r="A11" s="845" t="s">
        <v>4299</v>
      </c>
      <c r="B11" s="855" t="s">
        <v>4335</v>
      </c>
      <c r="C11" s="859" t="s">
        <v>4307</v>
      </c>
      <c r="D11" s="782"/>
      <c r="E11" s="782"/>
      <c r="F11" s="782"/>
      <c r="G11" s="782"/>
      <c r="H11" s="782"/>
      <c r="I11" s="782"/>
      <c r="J11" s="782"/>
      <c r="K11" s="782"/>
      <c r="L11" s="782"/>
      <c r="M11" s="782"/>
      <c r="N11" s="782"/>
      <c r="O11" s="782"/>
      <c r="P11" s="782"/>
      <c r="Q11" s="782"/>
      <c r="R11" s="782"/>
      <c r="S11" s="782"/>
      <c r="T11" s="782"/>
      <c r="U11" s="782"/>
      <c r="V11" s="860"/>
    </row>
    <row r="12" spans="1:22">
      <c r="A12" s="845" t="s">
        <v>4299</v>
      </c>
      <c r="B12" s="855" t="s">
        <v>4335</v>
      </c>
      <c r="C12" s="859" t="s">
        <v>4308</v>
      </c>
      <c r="D12" s="782"/>
      <c r="E12" s="782"/>
      <c r="F12" s="782"/>
      <c r="G12" s="782"/>
      <c r="H12" s="782"/>
      <c r="I12" s="782"/>
      <c r="J12" s="782"/>
      <c r="K12" s="782"/>
      <c r="L12" s="782"/>
      <c r="M12" s="782"/>
      <c r="N12" s="782"/>
      <c r="O12" s="782"/>
      <c r="P12" s="782"/>
      <c r="Q12" s="782"/>
      <c r="R12" s="782"/>
      <c r="S12" s="782"/>
      <c r="T12" s="782"/>
      <c r="U12" s="782"/>
      <c r="V12" s="860"/>
    </row>
    <row r="13" spans="1:22">
      <c r="A13" s="845" t="s">
        <v>4299</v>
      </c>
      <c r="B13" s="855" t="s">
        <v>4335</v>
      </c>
      <c r="C13" s="859" t="s">
        <v>3817</v>
      </c>
      <c r="D13" s="782"/>
      <c r="E13" s="782"/>
      <c r="F13" s="782"/>
      <c r="G13" s="782"/>
      <c r="H13" s="782"/>
      <c r="I13" s="782"/>
      <c r="J13" s="782"/>
      <c r="K13" s="782"/>
      <c r="L13" s="782"/>
      <c r="M13" s="782"/>
      <c r="N13" s="782"/>
      <c r="O13" s="782"/>
      <c r="P13" s="782"/>
      <c r="Q13" s="782"/>
      <c r="R13" s="782"/>
      <c r="S13" s="782"/>
      <c r="T13" s="782"/>
      <c r="U13" s="782"/>
      <c r="V13" s="860"/>
    </row>
    <row r="14" spans="1:22">
      <c r="A14" s="845" t="s">
        <v>4299</v>
      </c>
      <c r="B14" s="855" t="s">
        <v>4335</v>
      </c>
      <c r="C14" s="859" t="s">
        <v>3788</v>
      </c>
      <c r="D14" s="782"/>
      <c r="E14" s="782"/>
      <c r="F14" s="782"/>
      <c r="G14" s="782"/>
      <c r="H14" s="782"/>
      <c r="I14" s="782"/>
      <c r="J14" s="782"/>
      <c r="K14" s="782"/>
      <c r="L14" s="782"/>
      <c r="M14" s="782"/>
      <c r="N14" s="782"/>
      <c r="O14" s="782"/>
      <c r="P14" s="782"/>
      <c r="Q14" s="782"/>
      <c r="R14" s="782"/>
      <c r="S14" s="782"/>
      <c r="T14" s="782"/>
      <c r="U14" s="782"/>
      <c r="V14" s="860"/>
    </row>
    <row r="15" spans="1:22" s="40" customFormat="1">
      <c r="A15" s="845" t="s">
        <v>4299</v>
      </c>
      <c r="B15" s="856" t="s">
        <v>4337</v>
      </c>
      <c r="C15" s="859" t="s">
        <v>3811</v>
      </c>
      <c r="D15" s="782"/>
      <c r="E15" s="782"/>
      <c r="F15" s="782"/>
      <c r="G15" s="782"/>
      <c r="H15" s="782"/>
      <c r="I15" s="782"/>
      <c r="J15" s="782"/>
      <c r="K15" s="782"/>
      <c r="L15" s="782"/>
      <c r="M15" s="782"/>
      <c r="N15" s="782"/>
      <c r="O15" s="782"/>
      <c r="P15" s="782"/>
      <c r="Q15" s="782"/>
      <c r="R15" s="782"/>
      <c r="S15" s="782"/>
      <c r="T15" s="782"/>
      <c r="U15" s="782"/>
      <c r="V15" s="860"/>
    </row>
    <row r="16" spans="1:22" s="40" customFormat="1">
      <c r="A16" s="845" t="s">
        <v>4299</v>
      </c>
      <c r="B16" s="857" t="s">
        <v>4336</v>
      </c>
      <c r="C16" s="859" t="s">
        <v>4570</v>
      </c>
      <c r="D16" s="782"/>
      <c r="E16" s="782"/>
      <c r="F16" s="782"/>
      <c r="G16" s="782"/>
      <c r="H16" s="782"/>
      <c r="I16" s="782"/>
      <c r="J16" s="782"/>
      <c r="K16" s="782"/>
      <c r="L16" s="782"/>
      <c r="M16" s="782"/>
      <c r="N16" s="782"/>
      <c r="O16" s="782"/>
      <c r="P16" s="782"/>
      <c r="Q16" s="782"/>
      <c r="R16" s="782"/>
      <c r="S16" s="782"/>
      <c r="T16" s="782"/>
      <c r="U16" s="782"/>
      <c r="V16" s="860"/>
    </row>
    <row r="17" spans="1:22" s="40" customFormat="1">
      <c r="A17" s="845" t="s">
        <v>4299</v>
      </c>
      <c r="B17" s="857" t="s">
        <v>4336</v>
      </c>
      <c r="C17" s="859" t="s">
        <v>4571</v>
      </c>
      <c r="D17" s="782"/>
      <c r="E17" s="782"/>
      <c r="F17" s="782"/>
      <c r="G17" s="782"/>
      <c r="H17" s="782"/>
      <c r="I17" s="782"/>
      <c r="J17" s="782"/>
      <c r="K17" s="782"/>
      <c r="L17" s="782"/>
      <c r="M17" s="782"/>
      <c r="N17" s="782"/>
      <c r="O17" s="782"/>
      <c r="P17" s="782"/>
      <c r="Q17" s="782"/>
      <c r="R17" s="782"/>
      <c r="S17" s="782"/>
      <c r="T17" s="782"/>
      <c r="U17" s="782"/>
      <c r="V17" s="860"/>
    </row>
    <row r="18" spans="1:22">
      <c r="A18" s="846" t="s">
        <v>4300</v>
      </c>
      <c r="B18" s="855" t="s">
        <v>4335</v>
      </c>
      <c r="C18" s="861" t="s">
        <v>4309</v>
      </c>
      <c r="D18" s="783"/>
      <c r="E18" s="783"/>
      <c r="F18" s="783"/>
      <c r="G18" s="783"/>
      <c r="H18" s="783"/>
      <c r="I18" s="783"/>
      <c r="J18" s="783"/>
      <c r="K18" s="783"/>
      <c r="L18" s="783"/>
      <c r="M18" s="783"/>
      <c r="N18" s="783"/>
      <c r="O18" s="783"/>
      <c r="P18" s="783"/>
      <c r="Q18" s="783"/>
      <c r="R18" s="783"/>
      <c r="S18" s="783"/>
      <c r="T18" s="783"/>
      <c r="U18" s="783"/>
      <c r="V18" s="862"/>
    </row>
    <row r="19" spans="1:22">
      <c r="A19" s="846" t="s">
        <v>4300</v>
      </c>
      <c r="B19" s="855" t="s">
        <v>4335</v>
      </c>
      <c r="C19" s="861" t="s">
        <v>3838</v>
      </c>
      <c r="D19" s="783"/>
      <c r="E19" s="783"/>
      <c r="F19" s="783"/>
      <c r="G19" s="783"/>
      <c r="H19" s="783"/>
      <c r="I19" s="783"/>
      <c r="J19" s="783"/>
      <c r="K19" s="783"/>
      <c r="L19" s="783"/>
      <c r="M19" s="783"/>
      <c r="N19" s="783"/>
      <c r="O19" s="783"/>
      <c r="P19" s="783"/>
      <c r="Q19" s="783"/>
      <c r="R19" s="783"/>
      <c r="S19" s="783"/>
      <c r="T19" s="783"/>
      <c r="U19" s="783"/>
      <c r="V19" s="862"/>
    </row>
    <row r="20" spans="1:22">
      <c r="A20" s="846" t="s">
        <v>4300</v>
      </c>
      <c r="B20" s="855" t="s">
        <v>4335</v>
      </c>
      <c r="C20" s="861" t="s">
        <v>4310</v>
      </c>
      <c r="D20" s="783"/>
      <c r="E20" s="783"/>
      <c r="F20" s="783"/>
      <c r="G20" s="783"/>
      <c r="H20" s="783"/>
      <c r="I20" s="783"/>
      <c r="J20" s="783"/>
      <c r="K20" s="783"/>
      <c r="L20" s="783"/>
      <c r="M20" s="783"/>
      <c r="N20" s="783"/>
      <c r="O20" s="783"/>
      <c r="P20" s="783"/>
      <c r="Q20" s="783"/>
      <c r="R20" s="783"/>
      <c r="S20" s="783"/>
      <c r="T20" s="783"/>
      <c r="U20" s="783"/>
      <c r="V20" s="862"/>
    </row>
    <row r="21" spans="1:22" s="40" customFormat="1">
      <c r="A21" s="846" t="s">
        <v>4300</v>
      </c>
      <c r="B21" s="856" t="s">
        <v>4337</v>
      </c>
      <c r="C21" s="861" t="s">
        <v>4563</v>
      </c>
      <c r="D21" s="783"/>
      <c r="E21" s="783"/>
      <c r="F21" s="783"/>
      <c r="G21" s="783"/>
      <c r="H21" s="783"/>
      <c r="I21" s="783"/>
      <c r="J21" s="783"/>
      <c r="K21" s="783"/>
      <c r="L21" s="783"/>
      <c r="M21" s="783"/>
      <c r="N21" s="783"/>
      <c r="O21" s="783"/>
      <c r="P21" s="783"/>
      <c r="Q21" s="783"/>
      <c r="R21" s="783"/>
      <c r="S21" s="783"/>
      <c r="T21" s="783"/>
      <c r="U21" s="783"/>
      <c r="V21" s="862"/>
    </row>
    <row r="22" spans="1:22">
      <c r="A22" s="846" t="s">
        <v>4300</v>
      </c>
      <c r="B22" s="855" t="s">
        <v>4335</v>
      </c>
      <c r="C22" s="861" t="s">
        <v>4311</v>
      </c>
      <c r="D22" s="783"/>
      <c r="E22" s="783"/>
      <c r="F22" s="783"/>
      <c r="G22" s="783"/>
      <c r="H22" s="783"/>
      <c r="I22" s="783"/>
      <c r="J22" s="783"/>
      <c r="K22" s="783"/>
      <c r="L22" s="783"/>
      <c r="M22" s="783"/>
      <c r="N22" s="783"/>
      <c r="O22" s="783"/>
      <c r="P22" s="783"/>
      <c r="Q22" s="783"/>
      <c r="R22" s="783"/>
      <c r="S22" s="783"/>
      <c r="T22" s="783"/>
      <c r="U22" s="783"/>
      <c r="V22" s="862"/>
    </row>
    <row r="23" spans="1:22" s="40" customFormat="1">
      <c r="A23" s="846" t="s">
        <v>4300</v>
      </c>
      <c r="B23" s="856" t="s">
        <v>4337</v>
      </c>
      <c r="C23" s="861" t="s">
        <v>4312</v>
      </c>
      <c r="D23" s="783"/>
      <c r="E23" s="783"/>
      <c r="F23" s="783"/>
      <c r="G23" s="783"/>
      <c r="H23" s="783"/>
      <c r="I23" s="783"/>
      <c r="J23" s="783"/>
      <c r="K23" s="783"/>
      <c r="L23" s="783"/>
      <c r="M23" s="783"/>
      <c r="N23" s="783"/>
      <c r="O23" s="783"/>
      <c r="P23" s="783"/>
      <c r="Q23" s="783"/>
      <c r="R23" s="783"/>
      <c r="S23" s="783"/>
      <c r="T23" s="783"/>
      <c r="U23" s="783"/>
      <c r="V23" s="862"/>
    </row>
    <row r="24" spans="1:22">
      <c r="A24" s="846" t="s">
        <v>4300</v>
      </c>
      <c r="B24" s="855" t="s">
        <v>4335</v>
      </c>
      <c r="C24" s="861" t="s">
        <v>3847</v>
      </c>
      <c r="D24" s="783"/>
      <c r="E24" s="783"/>
      <c r="F24" s="783"/>
      <c r="G24" s="783"/>
      <c r="H24" s="783"/>
      <c r="I24" s="783"/>
      <c r="J24" s="783"/>
      <c r="K24" s="783"/>
      <c r="L24" s="783"/>
      <c r="M24" s="783"/>
      <c r="N24" s="783"/>
      <c r="O24" s="783"/>
      <c r="P24" s="783"/>
      <c r="Q24" s="783"/>
      <c r="R24" s="783"/>
      <c r="S24" s="783"/>
      <c r="T24" s="783"/>
      <c r="U24" s="783"/>
      <c r="V24" s="862"/>
    </row>
    <row r="25" spans="1:22">
      <c r="A25" s="846" t="s">
        <v>4300</v>
      </c>
      <c r="B25" s="855" t="s">
        <v>4335</v>
      </c>
      <c r="C25" s="861" t="s">
        <v>3849</v>
      </c>
      <c r="D25" s="783"/>
      <c r="E25" s="783"/>
      <c r="F25" s="783"/>
      <c r="G25" s="783"/>
      <c r="H25" s="783"/>
      <c r="I25" s="783"/>
      <c r="J25" s="783"/>
      <c r="K25" s="783"/>
      <c r="L25" s="783"/>
      <c r="M25" s="783"/>
      <c r="N25" s="783"/>
      <c r="O25" s="783"/>
      <c r="P25" s="783"/>
      <c r="Q25" s="783"/>
      <c r="R25" s="783"/>
      <c r="S25" s="783"/>
      <c r="T25" s="783"/>
      <c r="U25" s="783"/>
      <c r="V25" s="862"/>
    </row>
    <row r="26" spans="1:22">
      <c r="A26" s="846" t="s">
        <v>4300</v>
      </c>
      <c r="B26" s="855" t="s">
        <v>4335</v>
      </c>
      <c r="C26" s="861" t="s">
        <v>4313</v>
      </c>
      <c r="D26" s="783"/>
      <c r="E26" s="783"/>
      <c r="F26" s="783"/>
      <c r="G26" s="783"/>
      <c r="H26" s="783"/>
      <c r="I26" s="783"/>
      <c r="J26" s="783"/>
      <c r="K26" s="783"/>
      <c r="L26" s="783"/>
      <c r="M26" s="783"/>
      <c r="N26" s="783"/>
      <c r="O26" s="783"/>
      <c r="P26" s="783"/>
      <c r="Q26" s="783"/>
      <c r="R26" s="783"/>
      <c r="S26" s="783"/>
      <c r="T26" s="783"/>
      <c r="U26" s="783"/>
      <c r="V26" s="862"/>
    </row>
    <row r="27" spans="1:22" s="40" customFormat="1">
      <c r="A27" s="846" t="s">
        <v>4300</v>
      </c>
      <c r="B27" s="856" t="s">
        <v>4337</v>
      </c>
      <c r="C27" s="861" t="s">
        <v>4314</v>
      </c>
      <c r="D27" s="783"/>
      <c r="E27" s="783"/>
      <c r="F27" s="783"/>
      <c r="G27" s="783"/>
      <c r="H27" s="783"/>
      <c r="I27" s="783"/>
      <c r="J27" s="783"/>
      <c r="K27" s="783"/>
      <c r="L27" s="783"/>
      <c r="M27" s="783"/>
      <c r="N27" s="783"/>
      <c r="O27" s="783"/>
      <c r="P27" s="783"/>
      <c r="Q27" s="783"/>
      <c r="R27" s="783"/>
      <c r="S27" s="783"/>
      <c r="T27" s="783"/>
      <c r="U27" s="783"/>
      <c r="V27" s="862"/>
    </row>
    <row r="28" spans="1:22" s="40" customFormat="1">
      <c r="A28" s="846" t="s">
        <v>4300</v>
      </c>
      <c r="B28" s="857" t="s">
        <v>4336</v>
      </c>
      <c r="C28" s="861" t="s">
        <v>4572</v>
      </c>
      <c r="D28" s="783"/>
      <c r="E28" s="783"/>
      <c r="F28" s="783"/>
      <c r="G28" s="783"/>
      <c r="H28" s="783"/>
      <c r="I28" s="783"/>
      <c r="J28" s="783"/>
      <c r="K28" s="783"/>
      <c r="L28" s="783"/>
      <c r="M28" s="783"/>
      <c r="N28" s="783"/>
      <c r="O28" s="783"/>
      <c r="P28" s="783"/>
      <c r="Q28" s="783"/>
      <c r="R28" s="783"/>
      <c r="S28" s="783"/>
      <c r="T28" s="783"/>
      <c r="U28" s="783"/>
      <c r="V28" s="862"/>
    </row>
    <row r="29" spans="1:22" s="40" customFormat="1">
      <c r="A29" s="846" t="s">
        <v>4300</v>
      </c>
      <c r="B29" s="857" t="s">
        <v>4336</v>
      </c>
      <c r="C29" s="861" t="s">
        <v>4573</v>
      </c>
      <c r="D29" s="783"/>
      <c r="E29" s="783"/>
      <c r="F29" s="783"/>
      <c r="G29" s="783"/>
      <c r="H29" s="783"/>
      <c r="I29" s="783"/>
      <c r="J29" s="783"/>
      <c r="K29" s="783"/>
      <c r="L29" s="783"/>
      <c r="M29" s="783"/>
      <c r="N29" s="783"/>
      <c r="O29" s="783"/>
      <c r="P29" s="783"/>
      <c r="Q29" s="783"/>
      <c r="R29" s="783"/>
      <c r="S29" s="783"/>
      <c r="T29" s="783"/>
      <c r="U29" s="783"/>
      <c r="V29" s="862"/>
    </row>
    <row r="30" spans="1:22" s="40" customFormat="1">
      <c r="A30" s="846" t="s">
        <v>4300</v>
      </c>
      <c r="B30" s="857" t="s">
        <v>4336</v>
      </c>
      <c r="C30" s="861" t="s">
        <v>4574</v>
      </c>
      <c r="D30" s="783"/>
      <c r="E30" s="783"/>
      <c r="F30" s="783"/>
      <c r="G30" s="783"/>
      <c r="H30" s="783"/>
      <c r="I30" s="783"/>
      <c r="J30" s="783"/>
      <c r="K30" s="783"/>
      <c r="L30" s="783"/>
      <c r="M30" s="783"/>
      <c r="N30" s="783"/>
      <c r="O30" s="783"/>
      <c r="P30" s="783"/>
      <c r="Q30" s="783"/>
      <c r="R30" s="783"/>
      <c r="S30" s="783"/>
      <c r="T30" s="783"/>
      <c r="U30" s="783"/>
      <c r="V30" s="862"/>
    </row>
    <row r="31" spans="1:22" s="40" customFormat="1">
      <c r="A31" s="846" t="s">
        <v>4300</v>
      </c>
      <c r="B31" s="857" t="s">
        <v>4336</v>
      </c>
      <c r="C31" s="861" t="s">
        <v>4575</v>
      </c>
      <c r="D31" s="783"/>
      <c r="E31" s="783"/>
      <c r="F31" s="783"/>
      <c r="G31" s="783"/>
      <c r="H31" s="783"/>
      <c r="I31" s="783"/>
      <c r="J31" s="783"/>
      <c r="K31" s="783"/>
      <c r="L31" s="783"/>
      <c r="M31" s="783"/>
      <c r="N31" s="783"/>
      <c r="O31" s="783"/>
      <c r="P31" s="783"/>
      <c r="Q31" s="783"/>
      <c r="R31" s="783"/>
      <c r="S31" s="783"/>
      <c r="T31" s="783"/>
      <c r="U31" s="783"/>
      <c r="V31" s="862"/>
    </row>
    <row r="32" spans="1:22" s="40" customFormat="1">
      <c r="A32" s="846" t="s">
        <v>4300</v>
      </c>
      <c r="B32" s="857" t="s">
        <v>4336</v>
      </c>
      <c r="C32" s="861" t="s">
        <v>4576</v>
      </c>
      <c r="D32" s="783"/>
      <c r="E32" s="783"/>
      <c r="F32" s="783"/>
      <c r="G32" s="783"/>
      <c r="H32" s="783"/>
      <c r="I32" s="783"/>
      <c r="J32" s="783"/>
      <c r="K32" s="783"/>
      <c r="L32" s="783"/>
      <c r="M32" s="783"/>
      <c r="N32" s="783"/>
      <c r="O32" s="783"/>
      <c r="P32" s="783"/>
      <c r="Q32" s="783"/>
      <c r="R32" s="783"/>
      <c r="S32" s="783"/>
      <c r="T32" s="783"/>
      <c r="U32" s="783"/>
      <c r="V32" s="862"/>
    </row>
    <row r="33" spans="1:22" s="40" customFormat="1">
      <c r="A33" s="846" t="s">
        <v>4300</v>
      </c>
      <c r="B33" s="857" t="s">
        <v>4336</v>
      </c>
      <c r="C33" s="861" t="s">
        <v>4577</v>
      </c>
      <c r="D33" s="783"/>
      <c r="E33" s="783"/>
      <c r="F33" s="783"/>
      <c r="G33" s="783"/>
      <c r="H33" s="783"/>
      <c r="I33" s="783"/>
      <c r="J33" s="783"/>
      <c r="K33" s="783"/>
      <c r="L33" s="783"/>
      <c r="M33" s="783"/>
      <c r="N33" s="783"/>
      <c r="O33" s="783"/>
      <c r="P33" s="783"/>
      <c r="Q33" s="783"/>
      <c r="R33" s="783"/>
      <c r="S33" s="783"/>
      <c r="T33" s="783"/>
      <c r="U33" s="783"/>
      <c r="V33" s="862"/>
    </row>
    <row r="34" spans="1:22" s="40" customFormat="1">
      <c r="A34" s="846" t="s">
        <v>4300</v>
      </c>
      <c r="B34" s="857" t="s">
        <v>4336</v>
      </c>
      <c r="C34" s="861" t="s">
        <v>4578</v>
      </c>
      <c r="D34" s="783"/>
      <c r="E34" s="783"/>
      <c r="F34" s="783"/>
      <c r="G34" s="783"/>
      <c r="H34" s="783"/>
      <c r="I34" s="783"/>
      <c r="J34" s="783"/>
      <c r="K34" s="783"/>
      <c r="L34" s="783"/>
      <c r="M34" s="783"/>
      <c r="N34" s="783"/>
      <c r="O34" s="783"/>
      <c r="P34" s="783"/>
      <c r="Q34" s="783"/>
      <c r="R34" s="783"/>
      <c r="S34" s="783"/>
      <c r="T34" s="783"/>
      <c r="U34" s="783"/>
      <c r="V34" s="862"/>
    </row>
    <row r="35" spans="1:22" s="40" customFormat="1">
      <c r="A35" s="846" t="s">
        <v>4300</v>
      </c>
      <c r="B35" s="857" t="s">
        <v>4336</v>
      </c>
      <c r="C35" s="861" t="s">
        <v>4579</v>
      </c>
      <c r="D35" s="783"/>
      <c r="E35" s="783"/>
      <c r="F35" s="783"/>
      <c r="G35" s="783"/>
      <c r="H35" s="783"/>
      <c r="I35" s="783"/>
      <c r="J35" s="783"/>
      <c r="K35" s="783"/>
      <c r="L35" s="783"/>
      <c r="M35" s="783"/>
      <c r="N35" s="783"/>
      <c r="O35" s="783"/>
      <c r="P35" s="783"/>
      <c r="Q35" s="783"/>
      <c r="R35" s="783"/>
      <c r="S35" s="783"/>
      <c r="T35" s="783"/>
      <c r="U35" s="783"/>
      <c r="V35" s="862"/>
    </row>
    <row r="36" spans="1:22" s="40" customFormat="1">
      <c r="A36" s="846" t="s">
        <v>4300</v>
      </c>
      <c r="B36" s="857" t="s">
        <v>4336</v>
      </c>
      <c r="C36" s="861" t="s">
        <v>4580</v>
      </c>
      <c r="D36" s="783"/>
      <c r="E36" s="783"/>
      <c r="F36" s="783"/>
      <c r="G36" s="783"/>
      <c r="H36" s="783"/>
      <c r="I36" s="783"/>
      <c r="J36" s="783"/>
      <c r="K36" s="783"/>
      <c r="L36" s="783"/>
      <c r="M36" s="783"/>
      <c r="N36" s="783"/>
      <c r="O36" s="783"/>
      <c r="P36" s="783"/>
      <c r="Q36" s="783"/>
      <c r="R36" s="783"/>
      <c r="S36" s="783"/>
      <c r="T36" s="783"/>
      <c r="U36" s="783"/>
      <c r="V36" s="862"/>
    </row>
    <row r="37" spans="1:22">
      <c r="A37" s="847" t="s">
        <v>4301</v>
      </c>
      <c r="B37" s="855" t="s">
        <v>4335</v>
      </c>
      <c r="C37" s="863" t="s">
        <v>3863</v>
      </c>
      <c r="D37" s="784"/>
      <c r="E37" s="784"/>
      <c r="F37" s="784"/>
      <c r="G37" s="784"/>
      <c r="H37" s="784"/>
      <c r="I37" s="784"/>
      <c r="J37" s="784"/>
      <c r="K37" s="784"/>
      <c r="L37" s="784"/>
      <c r="M37" s="784"/>
      <c r="N37" s="784"/>
      <c r="O37" s="784"/>
      <c r="P37" s="784"/>
      <c r="Q37" s="784"/>
      <c r="R37" s="784"/>
      <c r="S37" s="784"/>
      <c r="T37" s="784"/>
      <c r="U37" s="784"/>
      <c r="V37" s="864"/>
    </row>
    <row r="38" spans="1:22">
      <c r="A38" s="847" t="s">
        <v>4301</v>
      </c>
      <c r="B38" s="855" t="s">
        <v>4335</v>
      </c>
      <c r="C38" s="863" t="s">
        <v>4315</v>
      </c>
      <c r="D38" s="784"/>
      <c r="E38" s="784"/>
      <c r="F38" s="784"/>
      <c r="G38" s="784"/>
      <c r="H38" s="784"/>
      <c r="I38" s="784"/>
      <c r="J38" s="784"/>
      <c r="K38" s="784"/>
      <c r="L38" s="784"/>
      <c r="M38" s="784"/>
      <c r="N38" s="784"/>
      <c r="O38" s="784"/>
      <c r="P38" s="784"/>
      <c r="Q38" s="784"/>
      <c r="R38" s="784"/>
      <c r="S38" s="784"/>
      <c r="T38" s="784"/>
      <c r="U38" s="784"/>
      <c r="V38" s="864"/>
    </row>
    <row r="39" spans="1:22">
      <c r="A39" s="847" t="s">
        <v>4301</v>
      </c>
      <c r="B39" s="855" t="s">
        <v>4335</v>
      </c>
      <c r="C39" s="863" t="s">
        <v>4316</v>
      </c>
      <c r="D39" s="784"/>
      <c r="E39" s="784"/>
      <c r="F39" s="784"/>
      <c r="G39" s="784"/>
      <c r="H39" s="784"/>
      <c r="I39" s="784"/>
      <c r="J39" s="784"/>
      <c r="K39" s="784"/>
      <c r="L39" s="784"/>
      <c r="M39" s="784"/>
      <c r="N39" s="784"/>
      <c r="O39" s="784"/>
      <c r="P39" s="784"/>
      <c r="Q39" s="784"/>
      <c r="R39" s="784"/>
      <c r="S39" s="784"/>
      <c r="T39" s="784"/>
      <c r="U39" s="784"/>
      <c r="V39" s="864"/>
    </row>
    <row r="40" spans="1:22">
      <c r="A40" s="847" t="s">
        <v>4301</v>
      </c>
      <c r="B40" s="855" t="s">
        <v>4335</v>
      </c>
      <c r="C40" s="863" t="s">
        <v>4317</v>
      </c>
      <c r="D40" s="784"/>
      <c r="E40" s="784"/>
      <c r="F40" s="784"/>
      <c r="G40" s="784"/>
      <c r="H40" s="784"/>
      <c r="I40" s="784"/>
      <c r="J40" s="784"/>
      <c r="K40" s="784"/>
      <c r="L40" s="784"/>
      <c r="M40" s="784"/>
      <c r="N40" s="784"/>
      <c r="O40" s="784"/>
      <c r="P40" s="784"/>
      <c r="Q40" s="784"/>
      <c r="R40" s="784"/>
      <c r="S40" s="784"/>
      <c r="T40" s="784"/>
      <c r="U40" s="784"/>
      <c r="V40" s="864"/>
    </row>
    <row r="41" spans="1:22">
      <c r="A41" s="847" t="s">
        <v>4301</v>
      </c>
      <c r="B41" s="855" t="s">
        <v>4335</v>
      </c>
      <c r="C41" s="863" t="s">
        <v>3866</v>
      </c>
      <c r="D41" s="784"/>
      <c r="E41" s="784"/>
      <c r="F41" s="784"/>
      <c r="G41" s="784"/>
      <c r="H41" s="784"/>
      <c r="I41" s="784"/>
      <c r="J41" s="784"/>
      <c r="K41" s="784"/>
      <c r="L41" s="784"/>
      <c r="M41" s="784"/>
      <c r="N41" s="784"/>
      <c r="O41" s="784"/>
      <c r="P41" s="784"/>
      <c r="Q41" s="784"/>
      <c r="R41" s="784"/>
      <c r="S41" s="784"/>
      <c r="T41" s="784"/>
      <c r="U41" s="784"/>
      <c r="V41" s="864"/>
    </row>
    <row r="42" spans="1:22">
      <c r="A42" s="847" t="s">
        <v>4301</v>
      </c>
      <c r="B42" s="855" t="s">
        <v>4335</v>
      </c>
      <c r="C42" s="863" t="s">
        <v>3869</v>
      </c>
      <c r="D42" s="784"/>
      <c r="E42" s="784"/>
      <c r="F42" s="784"/>
      <c r="G42" s="784"/>
      <c r="H42" s="784"/>
      <c r="I42" s="784"/>
      <c r="J42" s="784"/>
      <c r="K42" s="784"/>
      <c r="L42" s="784"/>
      <c r="M42" s="784"/>
      <c r="N42" s="784"/>
      <c r="O42" s="784"/>
      <c r="P42" s="784"/>
      <c r="Q42" s="784"/>
      <c r="R42" s="784"/>
      <c r="S42" s="784"/>
      <c r="T42" s="784"/>
      <c r="U42" s="784"/>
      <c r="V42" s="864"/>
    </row>
    <row r="43" spans="1:22">
      <c r="A43" s="847" t="s">
        <v>4301</v>
      </c>
      <c r="B43" s="855" t="s">
        <v>4335</v>
      </c>
      <c r="C43" s="863" t="s">
        <v>3870</v>
      </c>
      <c r="D43" s="784"/>
      <c r="E43" s="784"/>
      <c r="F43" s="784"/>
      <c r="G43" s="784"/>
      <c r="H43" s="784"/>
      <c r="I43" s="784"/>
      <c r="J43" s="784"/>
      <c r="K43" s="784"/>
      <c r="L43" s="784"/>
      <c r="M43" s="784"/>
      <c r="N43" s="784"/>
      <c r="O43" s="784"/>
      <c r="P43" s="784"/>
      <c r="Q43" s="784"/>
      <c r="R43" s="784"/>
      <c r="S43" s="784"/>
      <c r="T43" s="784"/>
      <c r="U43" s="784"/>
      <c r="V43" s="864"/>
    </row>
    <row r="44" spans="1:22">
      <c r="A44" s="847" t="s">
        <v>4301</v>
      </c>
      <c r="B44" s="855" t="s">
        <v>4335</v>
      </c>
      <c r="C44" s="863" t="s">
        <v>3874</v>
      </c>
      <c r="D44" s="784"/>
      <c r="E44" s="784"/>
      <c r="F44" s="784"/>
      <c r="G44" s="784"/>
      <c r="H44" s="784"/>
      <c r="I44" s="784"/>
      <c r="J44" s="784"/>
      <c r="K44" s="784"/>
      <c r="L44" s="784"/>
      <c r="M44" s="784"/>
      <c r="N44" s="784"/>
      <c r="O44" s="784"/>
      <c r="P44" s="784"/>
      <c r="Q44" s="784"/>
      <c r="R44" s="784"/>
      <c r="S44" s="784"/>
      <c r="T44" s="784"/>
      <c r="U44" s="784"/>
      <c r="V44" s="864"/>
    </row>
    <row r="45" spans="1:22">
      <c r="A45" s="847" t="s">
        <v>4301</v>
      </c>
      <c r="B45" s="855" t="s">
        <v>4335</v>
      </c>
      <c r="C45" s="863" t="s">
        <v>3872</v>
      </c>
      <c r="D45" s="784"/>
      <c r="E45" s="784"/>
      <c r="F45" s="784"/>
      <c r="G45" s="784"/>
      <c r="H45" s="784"/>
      <c r="I45" s="784"/>
      <c r="J45" s="784"/>
      <c r="K45" s="784"/>
      <c r="L45" s="784"/>
      <c r="M45" s="784"/>
      <c r="N45" s="784"/>
      <c r="O45" s="784"/>
      <c r="P45" s="784"/>
      <c r="Q45" s="784"/>
      <c r="R45" s="784"/>
      <c r="S45" s="784"/>
      <c r="T45" s="784"/>
      <c r="U45" s="784"/>
      <c r="V45" s="864"/>
    </row>
    <row r="46" spans="1:22">
      <c r="A46" s="847" t="s">
        <v>4301</v>
      </c>
      <c r="B46" s="855" t="s">
        <v>4335</v>
      </c>
      <c r="C46" s="863" t="s">
        <v>3873</v>
      </c>
      <c r="D46" s="784"/>
      <c r="E46" s="784"/>
      <c r="F46" s="784"/>
      <c r="G46" s="784"/>
      <c r="H46" s="784"/>
      <c r="I46" s="784"/>
      <c r="J46" s="784"/>
      <c r="K46" s="784"/>
      <c r="L46" s="784"/>
      <c r="M46" s="784"/>
      <c r="N46" s="784"/>
      <c r="O46" s="784"/>
      <c r="P46" s="784"/>
      <c r="Q46" s="784"/>
      <c r="R46" s="784"/>
      <c r="S46" s="784"/>
      <c r="T46" s="784"/>
      <c r="U46" s="784"/>
      <c r="V46" s="864"/>
    </row>
    <row r="47" spans="1:22">
      <c r="A47" s="847" t="s">
        <v>4301</v>
      </c>
      <c r="B47" s="855" t="s">
        <v>4335</v>
      </c>
      <c r="C47" s="863" t="s">
        <v>3878</v>
      </c>
      <c r="D47" s="784"/>
      <c r="E47" s="784"/>
      <c r="F47" s="784"/>
      <c r="G47" s="784"/>
      <c r="H47" s="784"/>
      <c r="I47" s="784"/>
      <c r="J47" s="784"/>
      <c r="K47" s="784"/>
      <c r="L47" s="784"/>
      <c r="M47" s="784"/>
      <c r="N47" s="784"/>
      <c r="O47" s="784"/>
      <c r="P47" s="784"/>
      <c r="Q47" s="784"/>
      <c r="R47" s="784"/>
      <c r="S47" s="784"/>
      <c r="T47" s="784"/>
      <c r="U47" s="784"/>
      <c r="V47" s="864"/>
    </row>
    <row r="48" spans="1:22">
      <c r="A48" s="847" t="s">
        <v>4301</v>
      </c>
      <c r="B48" s="855" t="s">
        <v>4335</v>
      </c>
      <c r="C48" s="863" t="s">
        <v>3879</v>
      </c>
      <c r="D48" s="784"/>
      <c r="E48" s="784"/>
      <c r="F48" s="784"/>
      <c r="G48" s="784"/>
      <c r="H48" s="784"/>
      <c r="I48" s="784"/>
      <c r="J48" s="784"/>
      <c r="K48" s="784"/>
      <c r="L48" s="784"/>
      <c r="M48" s="784"/>
      <c r="N48" s="784"/>
      <c r="O48" s="784"/>
      <c r="P48" s="784"/>
      <c r="Q48" s="784"/>
      <c r="R48" s="784"/>
      <c r="S48" s="784"/>
      <c r="T48" s="784"/>
      <c r="U48" s="784"/>
      <c r="V48" s="864"/>
    </row>
    <row r="49" spans="1:22">
      <c r="A49" s="847" t="s">
        <v>4301</v>
      </c>
      <c r="B49" s="855" t="s">
        <v>4335</v>
      </c>
      <c r="C49" s="863" t="s">
        <v>3892</v>
      </c>
      <c r="D49" s="784"/>
      <c r="E49" s="784"/>
      <c r="F49" s="784"/>
      <c r="G49" s="784"/>
      <c r="H49" s="784"/>
      <c r="I49" s="784"/>
      <c r="J49" s="784"/>
      <c r="K49" s="784"/>
      <c r="L49" s="784"/>
      <c r="M49" s="784"/>
      <c r="N49" s="784"/>
      <c r="O49" s="784"/>
      <c r="P49" s="784"/>
      <c r="Q49" s="784"/>
      <c r="R49" s="784"/>
      <c r="S49" s="784"/>
      <c r="T49" s="784"/>
      <c r="U49" s="784"/>
      <c r="V49" s="864"/>
    </row>
    <row r="50" spans="1:22">
      <c r="A50" s="847" t="s">
        <v>4301</v>
      </c>
      <c r="B50" s="855" t="s">
        <v>4335</v>
      </c>
      <c r="C50" s="863" t="s">
        <v>3898</v>
      </c>
      <c r="D50" s="784"/>
      <c r="E50" s="784"/>
      <c r="F50" s="784"/>
      <c r="G50" s="784"/>
      <c r="H50" s="784"/>
      <c r="I50" s="784"/>
      <c r="J50" s="784"/>
      <c r="K50" s="784"/>
      <c r="L50" s="784"/>
      <c r="M50" s="784"/>
      <c r="N50" s="784"/>
      <c r="O50" s="784"/>
      <c r="P50" s="784"/>
      <c r="Q50" s="784"/>
      <c r="R50" s="784"/>
      <c r="S50" s="784"/>
      <c r="T50" s="784"/>
      <c r="U50" s="784"/>
      <c r="V50" s="864"/>
    </row>
    <row r="51" spans="1:22">
      <c r="A51" s="847" t="s">
        <v>4301</v>
      </c>
      <c r="B51" s="855" t="s">
        <v>4335</v>
      </c>
      <c r="C51" s="863" t="s">
        <v>3903</v>
      </c>
      <c r="D51" s="784"/>
      <c r="E51" s="784"/>
      <c r="F51" s="784"/>
      <c r="G51" s="784"/>
      <c r="H51" s="784"/>
      <c r="I51" s="784"/>
      <c r="J51" s="784"/>
      <c r="K51" s="784"/>
      <c r="L51" s="784"/>
      <c r="M51" s="784"/>
      <c r="N51" s="784"/>
      <c r="O51" s="784"/>
      <c r="P51" s="784"/>
      <c r="Q51" s="784"/>
      <c r="R51" s="784"/>
      <c r="S51" s="784"/>
      <c r="T51" s="784"/>
      <c r="U51" s="784"/>
      <c r="V51" s="864"/>
    </row>
    <row r="52" spans="1:22">
      <c r="A52" s="847" t="s">
        <v>4301</v>
      </c>
      <c r="B52" s="855" t="s">
        <v>4335</v>
      </c>
      <c r="C52" s="863" t="s">
        <v>3913</v>
      </c>
      <c r="D52" s="784"/>
      <c r="E52" s="784"/>
      <c r="F52" s="784"/>
      <c r="G52" s="784"/>
      <c r="H52" s="784"/>
      <c r="I52" s="784"/>
      <c r="J52" s="784"/>
      <c r="K52" s="784"/>
      <c r="L52" s="784"/>
      <c r="M52" s="784"/>
      <c r="N52" s="784"/>
      <c r="O52" s="784"/>
      <c r="P52" s="784"/>
      <c r="Q52" s="784"/>
      <c r="R52" s="784"/>
      <c r="S52" s="784"/>
      <c r="T52" s="784"/>
      <c r="U52" s="784"/>
      <c r="V52" s="864"/>
    </row>
    <row r="53" spans="1:22">
      <c r="A53" s="847" t="s">
        <v>4301</v>
      </c>
      <c r="B53" s="855" t="s">
        <v>4335</v>
      </c>
      <c r="C53" s="863" t="s">
        <v>3920</v>
      </c>
      <c r="D53" s="784"/>
      <c r="E53" s="784"/>
      <c r="F53" s="784"/>
      <c r="G53" s="784"/>
      <c r="H53" s="784"/>
      <c r="I53" s="784"/>
      <c r="J53" s="784"/>
      <c r="K53" s="784"/>
      <c r="L53" s="784"/>
      <c r="M53" s="784"/>
      <c r="N53" s="784"/>
      <c r="O53" s="784"/>
      <c r="P53" s="784"/>
      <c r="Q53" s="784"/>
      <c r="R53" s="784"/>
      <c r="S53" s="784"/>
      <c r="T53" s="784"/>
      <c r="U53" s="784"/>
      <c r="V53" s="864"/>
    </row>
    <row r="54" spans="1:22">
      <c r="A54" s="847" t="s">
        <v>4301</v>
      </c>
      <c r="B54" s="855" t="s">
        <v>4335</v>
      </c>
      <c r="C54" s="863" t="s">
        <v>3921</v>
      </c>
      <c r="D54" s="784"/>
      <c r="E54" s="784"/>
      <c r="F54" s="784"/>
      <c r="G54" s="784"/>
      <c r="H54" s="784"/>
      <c r="I54" s="784"/>
      <c r="J54" s="784"/>
      <c r="K54" s="784"/>
      <c r="L54" s="784"/>
      <c r="M54" s="784"/>
      <c r="N54" s="784"/>
      <c r="O54" s="784"/>
      <c r="P54" s="784"/>
      <c r="Q54" s="784"/>
      <c r="R54" s="784"/>
      <c r="S54" s="784"/>
      <c r="T54" s="784"/>
      <c r="U54" s="784"/>
      <c r="V54" s="864"/>
    </row>
    <row r="55" spans="1:22">
      <c r="A55" s="847" t="s">
        <v>4301</v>
      </c>
      <c r="B55" s="855" t="s">
        <v>4335</v>
      </c>
      <c r="C55" s="863" t="s">
        <v>3922</v>
      </c>
      <c r="D55" s="784"/>
      <c r="E55" s="784"/>
      <c r="F55" s="784"/>
      <c r="G55" s="784"/>
      <c r="H55" s="784"/>
      <c r="I55" s="784"/>
      <c r="J55" s="784"/>
      <c r="K55" s="784"/>
      <c r="L55" s="784"/>
      <c r="M55" s="784"/>
      <c r="N55" s="784"/>
      <c r="O55" s="784"/>
      <c r="P55" s="784"/>
      <c r="Q55" s="784"/>
      <c r="R55" s="784"/>
      <c r="S55" s="784"/>
      <c r="T55" s="784"/>
      <c r="U55" s="784"/>
      <c r="V55" s="864"/>
    </row>
    <row r="56" spans="1:22">
      <c r="A56" s="847" t="s">
        <v>4301</v>
      </c>
      <c r="B56" s="855" t="s">
        <v>4335</v>
      </c>
      <c r="C56" s="863" t="s">
        <v>3923</v>
      </c>
      <c r="D56" s="784"/>
      <c r="E56" s="784"/>
      <c r="F56" s="784"/>
      <c r="G56" s="784"/>
      <c r="H56" s="784"/>
      <c r="I56" s="784"/>
      <c r="J56" s="784"/>
      <c r="K56" s="784"/>
      <c r="L56" s="784"/>
      <c r="M56" s="784"/>
      <c r="N56" s="784"/>
      <c r="O56" s="784"/>
      <c r="P56" s="784"/>
      <c r="Q56" s="784"/>
      <c r="R56" s="784"/>
      <c r="S56" s="784"/>
      <c r="T56" s="784"/>
      <c r="U56" s="784"/>
      <c r="V56" s="864"/>
    </row>
    <row r="57" spans="1:22">
      <c r="A57" s="847" t="s">
        <v>4301</v>
      </c>
      <c r="B57" s="855" t="s">
        <v>4335</v>
      </c>
      <c r="C57" s="863" t="s">
        <v>4318</v>
      </c>
      <c r="D57" s="784"/>
      <c r="E57" s="784"/>
      <c r="F57" s="784"/>
      <c r="G57" s="784"/>
      <c r="H57" s="784"/>
      <c r="I57" s="784"/>
      <c r="J57" s="784"/>
      <c r="K57" s="784"/>
      <c r="L57" s="784"/>
      <c r="M57" s="784"/>
      <c r="N57" s="784"/>
      <c r="O57" s="784"/>
      <c r="P57" s="784"/>
      <c r="Q57" s="784"/>
      <c r="R57" s="784"/>
      <c r="S57" s="784"/>
      <c r="T57" s="784"/>
      <c r="U57" s="784"/>
      <c r="V57" s="864"/>
    </row>
    <row r="58" spans="1:22" s="40" customFormat="1">
      <c r="A58" s="847" t="s">
        <v>4301</v>
      </c>
      <c r="B58" s="857" t="s">
        <v>4336</v>
      </c>
      <c r="C58" s="863" t="s">
        <v>4584</v>
      </c>
      <c r="D58" s="784"/>
      <c r="E58" s="784"/>
      <c r="F58" s="784"/>
      <c r="G58" s="784"/>
      <c r="H58" s="784"/>
      <c r="I58" s="784"/>
      <c r="J58" s="784"/>
      <c r="K58" s="784"/>
      <c r="L58" s="784"/>
      <c r="M58" s="784"/>
      <c r="N58" s="784"/>
      <c r="O58" s="784"/>
      <c r="P58" s="784"/>
      <c r="Q58" s="784"/>
      <c r="R58" s="784"/>
      <c r="S58" s="784"/>
      <c r="T58" s="784"/>
      <c r="U58" s="784"/>
      <c r="V58" s="864"/>
    </row>
    <row r="59" spans="1:22" s="40" customFormat="1">
      <c r="A59" s="847" t="s">
        <v>4301</v>
      </c>
      <c r="B59" s="857" t="s">
        <v>4336</v>
      </c>
      <c r="C59" s="863" t="s">
        <v>4581</v>
      </c>
      <c r="D59" s="784"/>
      <c r="E59" s="784"/>
      <c r="F59" s="784"/>
      <c r="G59" s="784"/>
      <c r="H59" s="784"/>
      <c r="I59" s="784"/>
      <c r="J59" s="784"/>
      <c r="K59" s="784"/>
      <c r="L59" s="784"/>
      <c r="M59" s="784"/>
      <c r="N59" s="784"/>
      <c r="O59" s="784"/>
      <c r="P59" s="784"/>
      <c r="Q59" s="784"/>
      <c r="R59" s="784"/>
      <c r="S59" s="784"/>
      <c r="T59" s="784"/>
      <c r="U59" s="784"/>
      <c r="V59" s="864"/>
    </row>
    <row r="60" spans="1:22" s="40" customFormat="1">
      <c r="A60" s="847" t="s">
        <v>4301</v>
      </c>
      <c r="B60" s="857" t="s">
        <v>4336</v>
      </c>
      <c r="C60" s="863" t="s">
        <v>4582</v>
      </c>
      <c r="D60" s="784"/>
      <c r="E60" s="784"/>
      <c r="F60" s="784"/>
      <c r="G60" s="784"/>
      <c r="H60" s="784"/>
      <c r="I60" s="784"/>
      <c r="J60" s="784"/>
      <c r="K60" s="784"/>
      <c r="L60" s="784"/>
      <c r="M60" s="784"/>
      <c r="N60" s="784"/>
      <c r="O60" s="784"/>
      <c r="P60" s="784"/>
      <c r="Q60" s="784"/>
      <c r="R60" s="784"/>
      <c r="S60" s="784"/>
      <c r="T60" s="784"/>
      <c r="U60" s="784"/>
      <c r="V60" s="864"/>
    </row>
    <row r="61" spans="1:22" s="40" customFormat="1">
      <c r="A61" s="847" t="s">
        <v>4301</v>
      </c>
      <c r="B61" s="857" t="s">
        <v>4336</v>
      </c>
      <c r="C61" s="863" t="s">
        <v>4583</v>
      </c>
      <c r="D61" s="784"/>
      <c r="E61" s="784"/>
      <c r="F61" s="784"/>
      <c r="G61" s="784"/>
      <c r="H61" s="784"/>
      <c r="I61" s="784"/>
      <c r="J61" s="784"/>
      <c r="K61" s="784"/>
      <c r="L61" s="784"/>
      <c r="M61" s="784"/>
      <c r="N61" s="784"/>
      <c r="O61" s="784"/>
      <c r="P61" s="784"/>
      <c r="Q61" s="784"/>
      <c r="R61" s="784"/>
      <c r="S61" s="784"/>
      <c r="T61" s="784"/>
      <c r="U61" s="784"/>
      <c r="V61" s="864"/>
    </row>
    <row r="62" spans="1:22" s="40" customFormat="1">
      <c r="A62" s="847" t="s">
        <v>4301</v>
      </c>
      <c r="B62" s="857" t="s">
        <v>4336</v>
      </c>
      <c r="C62" s="863" t="s">
        <v>4585</v>
      </c>
      <c r="D62" s="784"/>
      <c r="E62" s="784"/>
      <c r="F62" s="784"/>
      <c r="G62" s="784"/>
      <c r="H62" s="784"/>
      <c r="I62" s="784"/>
      <c r="J62" s="784"/>
      <c r="K62" s="784"/>
      <c r="L62" s="784"/>
      <c r="M62" s="784"/>
      <c r="N62" s="784"/>
      <c r="O62" s="784"/>
      <c r="P62" s="784"/>
      <c r="Q62" s="784"/>
      <c r="R62" s="784"/>
      <c r="S62" s="784"/>
      <c r="T62" s="784"/>
      <c r="U62" s="784"/>
      <c r="V62" s="864"/>
    </row>
    <row r="63" spans="1:22" s="40" customFormat="1">
      <c r="A63" s="847" t="s">
        <v>4301</v>
      </c>
      <c r="B63" s="857" t="s">
        <v>4336</v>
      </c>
      <c r="C63" s="863" t="s">
        <v>4586</v>
      </c>
      <c r="D63" s="784"/>
      <c r="E63" s="784"/>
      <c r="F63" s="784"/>
      <c r="G63" s="784"/>
      <c r="H63" s="784"/>
      <c r="I63" s="784"/>
      <c r="J63" s="784"/>
      <c r="K63" s="784"/>
      <c r="L63" s="784"/>
      <c r="M63" s="784"/>
      <c r="N63" s="784"/>
      <c r="O63" s="784"/>
      <c r="P63" s="784"/>
      <c r="Q63" s="784"/>
      <c r="R63" s="784"/>
      <c r="S63" s="784"/>
      <c r="T63" s="784"/>
      <c r="U63" s="784"/>
      <c r="V63" s="864"/>
    </row>
    <row r="64" spans="1:22" s="40" customFormat="1">
      <c r="A64" s="847" t="s">
        <v>4301</v>
      </c>
      <c r="B64" s="857" t="s">
        <v>4336</v>
      </c>
      <c r="C64" s="863" t="s">
        <v>4587</v>
      </c>
      <c r="D64" s="784"/>
      <c r="E64" s="784"/>
      <c r="F64" s="784"/>
      <c r="G64" s="784"/>
      <c r="H64" s="784"/>
      <c r="I64" s="784"/>
      <c r="J64" s="784"/>
      <c r="K64" s="784"/>
      <c r="L64" s="784"/>
      <c r="M64" s="784"/>
      <c r="N64" s="784"/>
      <c r="O64" s="784"/>
      <c r="P64" s="784"/>
      <c r="Q64" s="784"/>
      <c r="R64" s="784"/>
      <c r="S64" s="784"/>
      <c r="T64" s="784"/>
      <c r="U64" s="784"/>
      <c r="V64" s="864"/>
    </row>
    <row r="65" spans="1:22">
      <c r="A65" s="848" t="s">
        <v>4302</v>
      </c>
      <c r="B65" s="855" t="s">
        <v>4335</v>
      </c>
      <c r="C65" s="865" t="s">
        <v>3950</v>
      </c>
      <c r="D65" s="785"/>
      <c r="E65" s="785"/>
      <c r="F65" s="785"/>
      <c r="G65" s="785"/>
      <c r="H65" s="785"/>
      <c r="I65" s="785"/>
      <c r="J65" s="785"/>
      <c r="K65" s="785"/>
      <c r="L65" s="785"/>
      <c r="M65" s="785"/>
      <c r="N65" s="785"/>
      <c r="O65" s="785"/>
      <c r="P65" s="785"/>
      <c r="Q65" s="785"/>
      <c r="R65" s="785"/>
      <c r="S65" s="785"/>
      <c r="T65" s="785"/>
      <c r="U65" s="785"/>
      <c r="V65" s="866"/>
    </row>
    <row r="66" spans="1:22">
      <c r="A66" s="848" t="s">
        <v>4302</v>
      </c>
      <c r="B66" s="855" t="s">
        <v>4335</v>
      </c>
      <c r="C66" s="865" t="s">
        <v>3951</v>
      </c>
      <c r="D66" s="785"/>
      <c r="E66" s="785"/>
      <c r="F66" s="785"/>
      <c r="G66" s="785"/>
      <c r="H66" s="785"/>
      <c r="I66" s="785"/>
      <c r="J66" s="785"/>
      <c r="K66" s="785"/>
      <c r="L66" s="785"/>
      <c r="M66" s="785"/>
      <c r="N66" s="785"/>
      <c r="O66" s="785"/>
      <c r="P66" s="785"/>
      <c r="Q66" s="785"/>
      <c r="R66" s="785"/>
      <c r="S66" s="785"/>
      <c r="T66" s="785"/>
      <c r="U66" s="785"/>
      <c r="V66" s="866"/>
    </row>
    <row r="67" spans="1:22">
      <c r="A67" s="848" t="s">
        <v>4302</v>
      </c>
      <c r="B67" s="855" t="s">
        <v>4335</v>
      </c>
      <c r="C67" s="865" t="s">
        <v>4319</v>
      </c>
      <c r="D67" s="785"/>
      <c r="E67" s="785"/>
      <c r="F67" s="785"/>
      <c r="G67" s="785"/>
      <c r="H67" s="785"/>
      <c r="I67" s="785"/>
      <c r="J67" s="785"/>
      <c r="K67" s="785"/>
      <c r="L67" s="785"/>
      <c r="M67" s="785"/>
      <c r="N67" s="785"/>
      <c r="O67" s="785"/>
      <c r="P67" s="785"/>
      <c r="Q67" s="785"/>
      <c r="R67" s="785"/>
      <c r="S67" s="785"/>
      <c r="T67" s="785"/>
      <c r="U67" s="785"/>
      <c r="V67" s="866"/>
    </row>
    <row r="68" spans="1:22">
      <c r="A68" s="848" t="s">
        <v>4302</v>
      </c>
      <c r="B68" s="855" t="s">
        <v>4335</v>
      </c>
      <c r="C68" s="865" t="s">
        <v>3955</v>
      </c>
      <c r="D68" s="785"/>
      <c r="E68" s="785"/>
      <c r="F68" s="785"/>
      <c r="G68" s="785"/>
      <c r="H68" s="785"/>
      <c r="I68" s="785"/>
      <c r="J68" s="785"/>
      <c r="K68" s="785"/>
      <c r="L68" s="785"/>
      <c r="M68" s="785"/>
      <c r="N68" s="785"/>
      <c r="O68" s="785"/>
      <c r="P68" s="785"/>
      <c r="Q68" s="785"/>
      <c r="R68" s="785"/>
      <c r="S68" s="785"/>
      <c r="T68" s="785"/>
      <c r="U68" s="785"/>
      <c r="V68" s="866"/>
    </row>
    <row r="69" spans="1:22">
      <c r="A69" s="848" t="s">
        <v>4302</v>
      </c>
      <c r="B69" s="855" t="s">
        <v>4335</v>
      </c>
      <c r="C69" s="865" t="s">
        <v>4320</v>
      </c>
      <c r="D69" s="785"/>
      <c r="E69" s="785"/>
      <c r="F69" s="785"/>
      <c r="G69" s="785"/>
      <c r="H69" s="785"/>
      <c r="I69" s="785"/>
      <c r="J69" s="785"/>
      <c r="K69" s="785"/>
      <c r="L69" s="785"/>
      <c r="M69" s="785"/>
      <c r="N69" s="785"/>
      <c r="O69" s="785"/>
      <c r="P69" s="785"/>
      <c r="Q69" s="785"/>
      <c r="R69" s="785"/>
      <c r="S69" s="785"/>
      <c r="T69" s="785"/>
      <c r="U69" s="785"/>
      <c r="V69" s="866"/>
    </row>
    <row r="70" spans="1:22">
      <c r="A70" s="848" t="s">
        <v>4302</v>
      </c>
      <c r="B70" s="855" t="s">
        <v>4335</v>
      </c>
      <c r="C70" s="865" t="s">
        <v>4321</v>
      </c>
      <c r="D70" s="785"/>
      <c r="E70" s="785"/>
      <c r="F70" s="785"/>
      <c r="G70" s="785"/>
      <c r="H70" s="785"/>
      <c r="I70" s="785"/>
      <c r="J70" s="785"/>
      <c r="K70" s="785"/>
      <c r="L70" s="785"/>
      <c r="M70" s="785"/>
      <c r="N70" s="785"/>
      <c r="O70" s="785"/>
      <c r="P70" s="785"/>
      <c r="Q70" s="785"/>
      <c r="R70" s="785"/>
      <c r="S70" s="785"/>
      <c r="T70" s="785"/>
      <c r="U70" s="785"/>
      <c r="V70" s="866"/>
    </row>
    <row r="71" spans="1:22">
      <c r="A71" s="848" t="s">
        <v>4302</v>
      </c>
      <c r="B71" s="855" t="s">
        <v>4335</v>
      </c>
      <c r="C71" s="865" t="s">
        <v>4322</v>
      </c>
      <c r="D71" s="785"/>
      <c r="E71" s="785"/>
      <c r="F71" s="785"/>
      <c r="G71" s="785"/>
      <c r="H71" s="785"/>
      <c r="I71" s="785"/>
      <c r="J71" s="785"/>
      <c r="K71" s="785"/>
      <c r="L71" s="785"/>
      <c r="M71" s="785"/>
      <c r="N71" s="785"/>
      <c r="O71" s="785"/>
      <c r="P71" s="785"/>
      <c r="Q71" s="785"/>
      <c r="R71" s="785"/>
      <c r="S71" s="785"/>
      <c r="T71" s="785"/>
      <c r="U71" s="785"/>
      <c r="V71" s="866"/>
    </row>
    <row r="72" spans="1:22">
      <c r="A72" s="848" t="s">
        <v>4302</v>
      </c>
      <c r="B72" s="855" t="s">
        <v>4335</v>
      </c>
      <c r="C72" s="865" t="s">
        <v>3961</v>
      </c>
      <c r="D72" s="785"/>
      <c r="E72" s="785"/>
      <c r="F72" s="785"/>
      <c r="G72" s="785"/>
      <c r="H72" s="785"/>
      <c r="I72" s="785"/>
      <c r="J72" s="785"/>
      <c r="K72" s="785"/>
      <c r="L72" s="785"/>
      <c r="M72" s="785"/>
      <c r="N72" s="785"/>
      <c r="O72" s="785"/>
      <c r="P72" s="785"/>
      <c r="Q72" s="785"/>
      <c r="R72" s="785"/>
      <c r="S72" s="785"/>
      <c r="T72" s="785"/>
      <c r="U72" s="785"/>
      <c r="V72" s="866"/>
    </row>
    <row r="73" spans="1:22" s="40" customFormat="1">
      <c r="A73" s="848" t="s">
        <v>4302</v>
      </c>
      <c r="B73" s="856" t="s">
        <v>4337</v>
      </c>
      <c r="C73" s="865" t="s">
        <v>3963</v>
      </c>
      <c r="D73" s="785"/>
      <c r="E73" s="785"/>
      <c r="F73" s="785"/>
      <c r="G73" s="785"/>
      <c r="H73" s="785"/>
      <c r="I73" s="785"/>
      <c r="J73" s="785"/>
      <c r="K73" s="785"/>
      <c r="L73" s="785"/>
      <c r="M73" s="785"/>
      <c r="N73" s="785"/>
      <c r="O73" s="785"/>
      <c r="P73" s="785"/>
      <c r="Q73" s="785"/>
      <c r="R73" s="785"/>
      <c r="S73" s="785"/>
      <c r="T73" s="785"/>
      <c r="U73" s="785"/>
      <c r="V73" s="866"/>
    </row>
    <row r="74" spans="1:22" s="40" customFormat="1">
      <c r="A74" s="848" t="s">
        <v>4302</v>
      </c>
      <c r="B74" s="856" t="s">
        <v>4337</v>
      </c>
      <c r="C74" s="865" t="s">
        <v>5180</v>
      </c>
      <c r="D74" s="785"/>
      <c r="E74" s="785"/>
      <c r="F74" s="785"/>
      <c r="G74" s="785"/>
      <c r="H74" s="785"/>
      <c r="I74" s="785"/>
      <c r="J74" s="785"/>
      <c r="K74" s="785"/>
      <c r="L74" s="785"/>
      <c r="M74" s="785"/>
      <c r="N74" s="785"/>
      <c r="O74" s="785"/>
      <c r="P74" s="785"/>
      <c r="Q74" s="785"/>
      <c r="R74" s="785"/>
      <c r="S74" s="785"/>
      <c r="T74" s="785"/>
      <c r="U74" s="785"/>
      <c r="V74" s="866"/>
    </row>
    <row r="75" spans="1:22" s="40" customFormat="1">
      <c r="A75" s="848" t="s">
        <v>4302</v>
      </c>
      <c r="B75" s="856" t="s">
        <v>4337</v>
      </c>
      <c r="C75" s="865" t="s">
        <v>4323</v>
      </c>
      <c r="D75" s="785"/>
      <c r="E75" s="785"/>
      <c r="F75" s="785"/>
      <c r="G75" s="785"/>
      <c r="H75" s="785"/>
      <c r="I75" s="785"/>
      <c r="J75" s="785"/>
      <c r="K75" s="785"/>
      <c r="L75" s="785"/>
      <c r="M75" s="785"/>
      <c r="N75" s="785"/>
      <c r="O75" s="785"/>
      <c r="P75" s="785"/>
      <c r="Q75" s="785"/>
      <c r="R75" s="785"/>
      <c r="S75" s="785"/>
      <c r="T75" s="785"/>
      <c r="U75" s="785"/>
      <c r="V75" s="866"/>
    </row>
    <row r="76" spans="1:22" s="40" customFormat="1">
      <c r="A76" s="848" t="s">
        <v>4302</v>
      </c>
      <c r="B76" s="856" t="s">
        <v>4337</v>
      </c>
      <c r="C76" s="865" t="s">
        <v>5181</v>
      </c>
      <c r="D76" s="785"/>
      <c r="E76" s="785"/>
      <c r="F76" s="785"/>
      <c r="G76" s="785"/>
      <c r="H76" s="785"/>
      <c r="I76" s="785"/>
      <c r="J76" s="785"/>
      <c r="K76" s="785"/>
      <c r="L76" s="785"/>
      <c r="M76" s="785"/>
      <c r="N76" s="785"/>
      <c r="O76" s="785"/>
      <c r="P76" s="785"/>
      <c r="Q76" s="785"/>
      <c r="R76" s="785"/>
      <c r="S76" s="785"/>
      <c r="T76" s="785"/>
      <c r="U76" s="785"/>
      <c r="V76" s="866"/>
    </row>
    <row r="77" spans="1:22">
      <c r="A77" s="849" t="s">
        <v>4303</v>
      </c>
      <c r="B77" s="855" t="s">
        <v>4335</v>
      </c>
      <c r="C77" s="867" t="s">
        <v>4324</v>
      </c>
      <c r="D77" s="786"/>
      <c r="E77" s="786"/>
      <c r="F77" s="786"/>
      <c r="G77" s="786"/>
      <c r="H77" s="786"/>
      <c r="I77" s="786"/>
      <c r="J77" s="786"/>
      <c r="K77" s="786"/>
      <c r="L77" s="786"/>
      <c r="M77" s="786"/>
      <c r="N77" s="786"/>
      <c r="O77" s="786"/>
      <c r="P77" s="786"/>
      <c r="Q77" s="786"/>
      <c r="R77" s="786"/>
      <c r="S77" s="786"/>
      <c r="T77" s="786"/>
      <c r="U77" s="786"/>
      <c r="V77" s="868"/>
    </row>
    <row r="78" spans="1:22">
      <c r="A78" s="849" t="s">
        <v>4303</v>
      </c>
      <c r="B78" s="855" t="s">
        <v>4335</v>
      </c>
      <c r="C78" s="867" t="s">
        <v>4325</v>
      </c>
      <c r="D78" s="786"/>
      <c r="E78" s="786"/>
      <c r="F78" s="786"/>
      <c r="G78" s="786"/>
      <c r="H78" s="786"/>
      <c r="I78" s="786"/>
      <c r="J78" s="786"/>
      <c r="K78" s="786"/>
      <c r="L78" s="786"/>
      <c r="M78" s="786"/>
      <c r="N78" s="786"/>
      <c r="O78" s="786"/>
      <c r="P78" s="786"/>
      <c r="Q78" s="786"/>
      <c r="R78" s="786"/>
      <c r="S78" s="786"/>
      <c r="T78" s="786"/>
      <c r="U78" s="786"/>
      <c r="V78" s="868"/>
    </row>
    <row r="79" spans="1:22">
      <c r="A79" s="849" t="s">
        <v>4303</v>
      </c>
      <c r="B79" s="855" t="s">
        <v>4335</v>
      </c>
      <c r="C79" s="867" t="s">
        <v>4326</v>
      </c>
      <c r="D79" s="786"/>
      <c r="E79" s="786"/>
      <c r="F79" s="786"/>
      <c r="G79" s="786"/>
      <c r="H79" s="786"/>
      <c r="I79" s="786"/>
      <c r="J79" s="786"/>
      <c r="K79" s="786"/>
      <c r="L79" s="786"/>
      <c r="M79" s="786"/>
      <c r="N79" s="786"/>
      <c r="O79" s="786"/>
      <c r="P79" s="786"/>
      <c r="Q79" s="786"/>
      <c r="R79" s="786"/>
      <c r="S79" s="786"/>
      <c r="T79" s="786"/>
      <c r="U79" s="786"/>
      <c r="V79" s="868"/>
    </row>
    <row r="80" spans="1:22">
      <c r="A80" s="849" t="s">
        <v>4303</v>
      </c>
      <c r="B80" s="855" t="s">
        <v>4335</v>
      </c>
      <c r="C80" s="867" t="s">
        <v>4327</v>
      </c>
      <c r="D80" s="786"/>
      <c r="E80" s="786"/>
      <c r="F80" s="786"/>
      <c r="G80" s="786"/>
      <c r="H80" s="786"/>
      <c r="I80" s="786"/>
      <c r="J80" s="786"/>
      <c r="K80" s="786"/>
      <c r="L80" s="786"/>
      <c r="M80" s="786"/>
      <c r="N80" s="786"/>
      <c r="O80" s="786"/>
      <c r="P80" s="786"/>
      <c r="Q80" s="786"/>
      <c r="R80" s="786"/>
      <c r="S80" s="786"/>
      <c r="T80" s="786"/>
      <c r="U80" s="786"/>
      <c r="V80" s="868"/>
    </row>
    <row r="81" spans="1:22">
      <c r="A81" s="849" t="s">
        <v>4303</v>
      </c>
      <c r="B81" s="855" t="s">
        <v>4335</v>
      </c>
      <c r="C81" s="867" t="s">
        <v>4328</v>
      </c>
      <c r="D81" s="786"/>
      <c r="E81" s="786"/>
      <c r="F81" s="786"/>
      <c r="G81" s="786"/>
      <c r="H81" s="786"/>
      <c r="I81" s="786"/>
      <c r="J81" s="786"/>
      <c r="K81" s="786"/>
      <c r="L81" s="786"/>
      <c r="M81" s="786"/>
      <c r="N81" s="786"/>
      <c r="O81" s="786"/>
      <c r="P81" s="786"/>
      <c r="Q81" s="786"/>
      <c r="R81" s="786"/>
      <c r="S81" s="786"/>
      <c r="T81" s="786"/>
      <c r="U81" s="786"/>
      <c r="V81" s="868"/>
    </row>
    <row r="82" spans="1:22">
      <c r="A82" s="849" t="s">
        <v>4303</v>
      </c>
      <c r="B82" s="855" t="s">
        <v>4335</v>
      </c>
      <c r="C82" s="867" t="s">
        <v>3984</v>
      </c>
      <c r="D82" s="786"/>
      <c r="E82" s="786"/>
      <c r="F82" s="786"/>
      <c r="G82" s="786"/>
      <c r="H82" s="786"/>
      <c r="I82" s="786"/>
      <c r="J82" s="786"/>
      <c r="K82" s="786"/>
      <c r="L82" s="786"/>
      <c r="M82" s="786"/>
      <c r="N82" s="786"/>
      <c r="O82" s="786"/>
      <c r="P82" s="786"/>
      <c r="Q82" s="786"/>
      <c r="R82" s="786"/>
      <c r="S82" s="786"/>
      <c r="T82" s="786"/>
      <c r="U82" s="786"/>
      <c r="V82" s="868"/>
    </row>
    <row r="83" spans="1:22">
      <c r="A83" s="850" t="s">
        <v>4304</v>
      </c>
      <c r="B83" s="855" t="s">
        <v>4335</v>
      </c>
      <c r="C83" s="869" t="s">
        <v>3975</v>
      </c>
      <c r="D83" s="787"/>
      <c r="E83" s="787"/>
      <c r="F83" s="787"/>
      <c r="G83" s="787"/>
      <c r="H83" s="787"/>
      <c r="I83" s="787"/>
      <c r="J83" s="787"/>
      <c r="K83" s="787"/>
      <c r="L83" s="787"/>
      <c r="M83" s="787"/>
      <c r="N83" s="787"/>
      <c r="O83" s="787"/>
      <c r="P83" s="787"/>
      <c r="Q83" s="787"/>
      <c r="R83" s="787"/>
      <c r="S83" s="787"/>
      <c r="T83" s="787"/>
      <c r="U83" s="787"/>
      <c r="V83" s="870"/>
    </row>
    <row r="84" spans="1:22">
      <c r="A84" s="850" t="s">
        <v>4304</v>
      </c>
      <c r="B84" s="855" t="s">
        <v>4335</v>
      </c>
      <c r="C84" s="869" t="s">
        <v>4329</v>
      </c>
      <c r="D84" s="787"/>
      <c r="E84" s="787"/>
      <c r="F84" s="787"/>
      <c r="G84" s="787"/>
      <c r="H84" s="787"/>
      <c r="I84" s="787"/>
      <c r="J84" s="787"/>
      <c r="K84" s="787"/>
      <c r="L84" s="787"/>
      <c r="M84" s="787"/>
      <c r="N84" s="787"/>
      <c r="O84" s="787"/>
      <c r="P84" s="787"/>
      <c r="Q84" s="787"/>
      <c r="R84" s="787"/>
      <c r="S84" s="787"/>
      <c r="T84" s="787"/>
      <c r="U84" s="787"/>
      <c r="V84" s="870"/>
    </row>
    <row r="85" spans="1:22">
      <c r="A85" s="850" t="s">
        <v>4304</v>
      </c>
      <c r="B85" s="855" t="s">
        <v>4335</v>
      </c>
      <c r="C85" s="869" t="s">
        <v>4330</v>
      </c>
      <c r="D85" s="787"/>
      <c r="E85" s="787"/>
      <c r="F85" s="787"/>
      <c r="G85" s="787"/>
      <c r="H85" s="787"/>
      <c r="I85" s="787"/>
      <c r="J85" s="787"/>
      <c r="K85" s="787"/>
      <c r="L85" s="787"/>
      <c r="M85" s="787"/>
      <c r="N85" s="787"/>
      <c r="O85" s="787"/>
      <c r="P85" s="787"/>
      <c r="Q85" s="787"/>
      <c r="R85" s="787"/>
      <c r="S85" s="787"/>
      <c r="T85" s="787"/>
      <c r="U85" s="787"/>
      <c r="V85" s="870"/>
    </row>
    <row r="86" spans="1:22">
      <c r="A86" s="850" t="s">
        <v>4304</v>
      </c>
      <c r="B86" s="855" t="s">
        <v>4335</v>
      </c>
      <c r="C86" s="869" t="s">
        <v>3976</v>
      </c>
      <c r="D86" s="787"/>
      <c r="E86" s="787"/>
      <c r="F86" s="787"/>
      <c r="G86" s="787"/>
      <c r="H86" s="787"/>
      <c r="I86" s="787"/>
      <c r="J86" s="787"/>
      <c r="K86" s="787"/>
      <c r="L86" s="787"/>
      <c r="M86" s="787"/>
      <c r="N86" s="787"/>
      <c r="O86" s="787"/>
      <c r="P86" s="787"/>
      <c r="Q86" s="787"/>
      <c r="R86" s="787"/>
      <c r="S86" s="787"/>
      <c r="T86" s="787"/>
      <c r="U86" s="787"/>
      <c r="V86" s="870"/>
    </row>
    <row r="87" spans="1:22">
      <c r="A87" s="850" t="s">
        <v>4304</v>
      </c>
      <c r="B87" s="855" t="s">
        <v>4335</v>
      </c>
      <c r="C87" s="871" t="s">
        <v>4331</v>
      </c>
      <c r="D87" s="787"/>
      <c r="E87" s="787"/>
      <c r="F87" s="787"/>
      <c r="G87" s="787"/>
      <c r="H87" s="787"/>
      <c r="I87" s="787"/>
      <c r="J87" s="787"/>
      <c r="K87" s="787"/>
      <c r="L87" s="787"/>
      <c r="M87" s="787"/>
      <c r="N87" s="787"/>
      <c r="O87" s="787"/>
      <c r="P87" s="787"/>
      <c r="Q87" s="787"/>
      <c r="R87" s="787"/>
      <c r="S87" s="787"/>
      <c r="T87" s="787"/>
      <c r="U87" s="787"/>
      <c r="V87" s="870"/>
    </row>
    <row r="88" spans="1:22">
      <c r="A88" s="851" t="s">
        <v>4305</v>
      </c>
      <c r="B88" s="855" t="s">
        <v>4335</v>
      </c>
      <c r="C88" s="872" t="s">
        <v>3986</v>
      </c>
      <c r="D88" s="788"/>
      <c r="E88" s="788"/>
      <c r="F88" s="788"/>
      <c r="G88" s="788"/>
      <c r="H88" s="788"/>
      <c r="I88" s="788"/>
      <c r="J88" s="788"/>
      <c r="K88" s="788"/>
      <c r="L88" s="788"/>
      <c r="M88" s="788"/>
      <c r="N88" s="788"/>
      <c r="O88" s="788"/>
      <c r="P88" s="788"/>
      <c r="Q88" s="788"/>
      <c r="R88" s="788"/>
      <c r="S88" s="788"/>
      <c r="T88" s="788"/>
      <c r="U88" s="788"/>
      <c r="V88" s="873"/>
    </row>
    <row r="89" spans="1:22">
      <c r="A89" s="851" t="s">
        <v>4305</v>
      </c>
      <c r="B89" s="855" t="s">
        <v>4335</v>
      </c>
      <c r="C89" s="872" t="s">
        <v>4332</v>
      </c>
      <c r="D89" s="788"/>
      <c r="E89" s="788"/>
      <c r="F89" s="788"/>
      <c r="G89" s="788"/>
      <c r="H89" s="788"/>
      <c r="I89" s="788"/>
      <c r="J89" s="788"/>
      <c r="K89" s="788"/>
      <c r="L89" s="788"/>
      <c r="M89" s="788"/>
      <c r="N89" s="788"/>
      <c r="O89" s="788"/>
      <c r="P89" s="788"/>
      <c r="Q89" s="788"/>
      <c r="R89" s="788"/>
      <c r="S89" s="788"/>
      <c r="T89" s="788"/>
      <c r="U89" s="788"/>
      <c r="V89" s="873"/>
    </row>
    <row r="90" spans="1:22">
      <c r="A90" s="851" t="s">
        <v>4305</v>
      </c>
      <c r="B90" s="855" t="s">
        <v>4335</v>
      </c>
      <c r="C90" s="872" t="s">
        <v>4333</v>
      </c>
      <c r="D90" s="788"/>
      <c r="E90" s="788"/>
      <c r="F90" s="788"/>
      <c r="G90" s="788"/>
      <c r="H90" s="788"/>
      <c r="I90" s="788"/>
      <c r="J90" s="788"/>
      <c r="K90" s="788"/>
      <c r="L90" s="788"/>
      <c r="M90" s="788"/>
      <c r="N90" s="788"/>
      <c r="O90" s="788"/>
      <c r="P90" s="788"/>
      <c r="Q90" s="788"/>
      <c r="R90" s="788"/>
      <c r="S90" s="788"/>
      <c r="T90" s="788"/>
      <c r="U90" s="788"/>
      <c r="V90" s="873"/>
    </row>
    <row r="91" spans="1:22">
      <c r="A91" s="851" t="s">
        <v>4305</v>
      </c>
      <c r="B91" s="855" t="s">
        <v>4335</v>
      </c>
      <c r="C91" s="872" t="s">
        <v>3989</v>
      </c>
      <c r="D91" s="788"/>
      <c r="E91" s="788"/>
      <c r="F91" s="788"/>
      <c r="G91" s="788"/>
      <c r="H91" s="788"/>
      <c r="I91" s="788"/>
      <c r="J91" s="788"/>
      <c r="K91" s="788"/>
      <c r="L91" s="788"/>
      <c r="M91" s="788"/>
      <c r="N91" s="788"/>
      <c r="O91" s="788"/>
      <c r="P91" s="788"/>
      <c r="Q91" s="788"/>
      <c r="R91" s="788"/>
      <c r="S91" s="788"/>
      <c r="T91" s="788"/>
      <c r="U91" s="788"/>
      <c r="V91" s="873"/>
    </row>
    <row r="92" spans="1:22">
      <c r="A92" s="851" t="s">
        <v>4305</v>
      </c>
      <c r="B92" s="855" t="s">
        <v>4335</v>
      </c>
      <c r="C92" s="872" t="s">
        <v>4334</v>
      </c>
      <c r="D92" s="788"/>
      <c r="E92" s="788"/>
      <c r="F92" s="788"/>
      <c r="G92" s="788"/>
      <c r="H92" s="788"/>
      <c r="I92" s="788"/>
      <c r="J92" s="788"/>
      <c r="K92" s="788"/>
      <c r="L92" s="788"/>
      <c r="M92" s="788"/>
      <c r="N92" s="788"/>
      <c r="O92" s="788"/>
      <c r="P92" s="788"/>
      <c r="Q92" s="788"/>
      <c r="R92" s="788"/>
      <c r="S92" s="788"/>
      <c r="T92" s="788"/>
      <c r="U92" s="788"/>
      <c r="V92" s="873"/>
    </row>
    <row r="93" spans="1:22">
      <c r="A93" s="852" t="s">
        <v>4306</v>
      </c>
      <c r="B93" s="855" t="s">
        <v>4335</v>
      </c>
      <c r="C93" s="874" t="s">
        <v>3992</v>
      </c>
      <c r="D93" s="789"/>
      <c r="E93" s="789"/>
      <c r="F93" s="789"/>
      <c r="G93" s="789"/>
      <c r="H93" s="789"/>
      <c r="I93" s="789"/>
      <c r="J93" s="789"/>
      <c r="K93" s="789"/>
      <c r="L93" s="789"/>
      <c r="M93" s="789"/>
      <c r="N93" s="789"/>
      <c r="O93" s="789"/>
      <c r="P93" s="789"/>
      <c r="Q93" s="789"/>
      <c r="R93" s="789"/>
      <c r="S93" s="789"/>
      <c r="T93" s="789"/>
      <c r="U93" s="789"/>
      <c r="V93" s="875"/>
    </row>
    <row r="94" spans="1:22" s="40" customFormat="1">
      <c r="A94" s="1058" t="s">
        <v>4606</v>
      </c>
      <c r="B94" s="1058"/>
      <c r="C94" s="1058"/>
      <c r="D94" s="1058"/>
      <c r="E94" s="1058"/>
      <c r="F94" s="1058"/>
      <c r="G94" s="1058"/>
      <c r="H94" s="1058"/>
      <c r="I94" s="1058"/>
      <c r="J94" s="1058"/>
      <c r="K94" s="1058"/>
      <c r="L94" s="1058"/>
      <c r="M94" s="1058"/>
      <c r="N94" s="1058"/>
      <c r="O94" s="1058"/>
      <c r="P94" s="1058"/>
      <c r="Q94" s="1058"/>
      <c r="R94" s="1058"/>
      <c r="S94" s="1058"/>
      <c r="T94" s="1058"/>
      <c r="U94" s="1058"/>
      <c r="V94" s="1058"/>
    </row>
    <row r="95" spans="1:22">
      <c r="A95" s="986" t="s">
        <v>4306</v>
      </c>
      <c r="B95" s="989" t="s">
        <v>4336</v>
      </c>
      <c r="C95" s="981" t="s">
        <v>4588</v>
      </c>
      <c r="D95" s="982"/>
      <c r="E95" s="982"/>
      <c r="F95" s="982"/>
      <c r="G95" s="982"/>
      <c r="H95" s="982"/>
      <c r="I95" s="982"/>
      <c r="J95" s="982"/>
      <c r="K95" s="982"/>
      <c r="L95" s="982"/>
      <c r="M95" s="982"/>
      <c r="N95" s="982"/>
      <c r="O95" s="982"/>
      <c r="P95" s="982"/>
      <c r="Q95" s="982"/>
      <c r="R95" s="982"/>
      <c r="S95" s="982"/>
      <c r="T95" s="982"/>
      <c r="U95" s="982"/>
      <c r="V95" s="983"/>
    </row>
    <row r="96" spans="1:22">
      <c r="A96" s="987" t="s">
        <v>4300</v>
      </c>
      <c r="B96" s="857" t="s">
        <v>4336</v>
      </c>
      <c r="C96" s="861" t="s">
        <v>4589</v>
      </c>
      <c r="D96" s="783"/>
      <c r="E96" s="783"/>
      <c r="F96" s="783"/>
      <c r="G96" s="783"/>
      <c r="H96" s="783"/>
      <c r="I96" s="783"/>
      <c r="J96" s="783"/>
      <c r="K96" s="783"/>
      <c r="L96" s="783"/>
      <c r="M96" s="783"/>
      <c r="N96" s="783"/>
      <c r="O96" s="783"/>
      <c r="P96" s="783"/>
      <c r="Q96" s="783"/>
      <c r="R96" s="783"/>
      <c r="S96" s="783"/>
      <c r="T96" s="783"/>
      <c r="U96" s="783"/>
      <c r="V96" s="862"/>
    </row>
    <row r="97" spans="1:22">
      <c r="A97" s="988" t="s">
        <v>4299</v>
      </c>
      <c r="B97" s="857" t="s">
        <v>4336</v>
      </c>
      <c r="C97" s="859" t="s">
        <v>4590</v>
      </c>
      <c r="D97" s="782"/>
      <c r="E97" s="782"/>
      <c r="F97" s="782"/>
      <c r="G97" s="782"/>
      <c r="H97" s="782"/>
      <c r="I97" s="782"/>
      <c r="J97" s="782"/>
      <c r="K97" s="782"/>
      <c r="L97" s="782"/>
      <c r="M97" s="782"/>
      <c r="N97" s="782"/>
      <c r="O97" s="782"/>
      <c r="P97" s="782"/>
      <c r="Q97" s="782"/>
      <c r="R97" s="782"/>
      <c r="S97" s="782"/>
      <c r="T97" s="782"/>
      <c r="U97" s="782"/>
      <c r="V97" s="860"/>
    </row>
    <row r="98" spans="1:22">
      <c r="A98" s="979" t="s">
        <v>4467</v>
      </c>
      <c r="B98" s="855" t="s">
        <v>4335</v>
      </c>
      <c r="C98" s="984" t="s">
        <v>4466</v>
      </c>
      <c r="D98" s="978"/>
      <c r="E98" s="978"/>
      <c r="F98" s="978"/>
      <c r="G98" s="978"/>
      <c r="H98" s="978"/>
      <c r="I98" s="978"/>
      <c r="J98" s="978"/>
      <c r="K98" s="978"/>
      <c r="L98" s="978"/>
      <c r="M98" s="978"/>
      <c r="N98" s="978"/>
      <c r="O98" s="978"/>
      <c r="P98" s="978"/>
      <c r="Q98" s="978"/>
      <c r="R98" s="978"/>
      <c r="S98" s="978"/>
      <c r="T98" s="978"/>
      <c r="U98" s="978"/>
      <c r="V98" s="980"/>
    </row>
    <row r="99" spans="1:22">
      <c r="A99" s="979" t="s">
        <v>4467</v>
      </c>
      <c r="B99" s="855" t="s">
        <v>4335</v>
      </c>
      <c r="C99" s="984" t="s">
        <v>4609</v>
      </c>
      <c r="D99" s="978"/>
      <c r="E99" s="978"/>
      <c r="F99" s="978"/>
      <c r="G99" s="978"/>
      <c r="H99" s="978"/>
      <c r="I99" s="978"/>
      <c r="J99" s="978"/>
      <c r="K99" s="978"/>
      <c r="L99" s="978"/>
      <c r="M99" s="978"/>
      <c r="N99" s="978"/>
      <c r="O99" s="978"/>
      <c r="P99" s="978"/>
      <c r="Q99" s="978"/>
      <c r="R99" s="978"/>
      <c r="S99" s="978"/>
      <c r="T99" s="978"/>
      <c r="U99" s="978"/>
      <c r="V99" s="980"/>
    </row>
    <row r="100" spans="1:22">
      <c r="A100" s="979" t="s">
        <v>4467</v>
      </c>
      <c r="B100" s="855" t="s">
        <v>4335</v>
      </c>
      <c r="C100" s="984" t="s">
        <v>4611</v>
      </c>
      <c r="D100" s="977"/>
      <c r="E100" s="977"/>
      <c r="F100" s="977"/>
      <c r="G100" s="977"/>
      <c r="H100" s="977"/>
      <c r="I100" s="977"/>
      <c r="J100" s="977"/>
      <c r="K100" s="977"/>
      <c r="L100" s="977"/>
      <c r="M100" s="977"/>
      <c r="N100" s="977"/>
      <c r="O100" s="977"/>
      <c r="P100" s="977"/>
      <c r="Q100" s="977"/>
      <c r="R100" s="977"/>
      <c r="S100" s="977"/>
      <c r="T100" s="977"/>
      <c r="U100" s="977"/>
      <c r="V100" s="985"/>
    </row>
    <row r="101" spans="1:22">
      <c r="A101" s="1000" t="s">
        <v>4467</v>
      </c>
      <c r="B101" s="855" t="s">
        <v>4335</v>
      </c>
      <c r="C101" s="977" t="s">
        <v>4612</v>
      </c>
      <c r="D101" s="977"/>
      <c r="E101" s="977"/>
      <c r="F101" s="977"/>
      <c r="G101" s="977"/>
      <c r="H101" s="977"/>
      <c r="I101" s="977"/>
      <c r="J101" s="977"/>
      <c r="K101" s="977"/>
      <c r="L101" s="977"/>
      <c r="M101" s="977"/>
      <c r="N101" s="977"/>
      <c r="O101" s="977"/>
      <c r="P101" s="977"/>
      <c r="Q101" s="977"/>
      <c r="R101" s="977"/>
      <c r="S101" s="977"/>
      <c r="T101" s="977"/>
      <c r="U101" s="977"/>
      <c r="V101" s="985"/>
    </row>
    <row r="102" spans="1:22">
      <c r="A102" s="1000" t="s">
        <v>4467</v>
      </c>
      <c r="B102" s="855" t="s">
        <v>4335</v>
      </c>
      <c r="C102" s="977" t="s">
        <v>4618</v>
      </c>
      <c r="D102" s="999"/>
      <c r="E102" s="999"/>
      <c r="F102" s="999"/>
      <c r="G102" s="999"/>
      <c r="H102" s="999"/>
      <c r="I102" s="999"/>
      <c r="J102" s="999"/>
      <c r="K102" s="999"/>
      <c r="L102" s="999"/>
      <c r="M102" s="999"/>
      <c r="N102" s="999"/>
      <c r="O102" s="999"/>
      <c r="P102" s="999"/>
      <c r="Q102" s="999"/>
      <c r="R102" s="999"/>
      <c r="S102" s="999"/>
      <c r="T102" s="999"/>
      <c r="U102" s="999"/>
      <c r="V102" s="980"/>
    </row>
    <row r="103" spans="1:22">
      <c r="A103" s="1051" t="s">
        <v>4467</v>
      </c>
      <c r="B103" s="1052" t="s">
        <v>4335</v>
      </c>
      <c r="C103" s="1053" t="s">
        <v>4623</v>
      </c>
      <c r="D103" s="1054"/>
      <c r="E103" s="1054"/>
      <c r="F103" s="1054"/>
      <c r="G103" s="1054"/>
      <c r="H103" s="1054"/>
      <c r="I103" s="1054"/>
      <c r="J103" s="1054"/>
      <c r="K103" s="1054"/>
      <c r="L103" s="1054"/>
      <c r="M103" s="1054"/>
      <c r="N103" s="1054"/>
      <c r="O103" s="1054"/>
      <c r="P103" s="1054"/>
      <c r="Q103" s="1054"/>
      <c r="R103" s="1054"/>
      <c r="S103" s="1054"/>
      <c r="T103" s="1054"/>
      <c r="U103" s="1054"/>
      <c r="V103" s="1055"/>
    </row>
    <row r="106" spans="1:22">
      <c r="C106" s="1001"/>
    </row>
  </sheetData>
  <autoFilter ref="A3:C103" xr:uid="{8F1B108E-5299-428C-8073-3FAFCE22A30C}"/>
  <mergeCells count="2">
    <mergeCell ref="A1:V1"/>
    <mergeCell ref="A94:V94"/>
  </mergeCells>
  <phoneticPr fontId="114" type="noConversion"/>
  <hyperlinks>
    <hyperlink ref="C4" location="'Figure 1'!A1" display="Figure 1. Renewable Energy Shares and Targets, G20 Countries, 2019 and 2020" xr:uid="{61CA97A0-C27E-4310-BB3B-2CC1BBF21EE7}"/>
    <hyperlink ref="C5" location="'Figure 2'!A1" display="Figure 2. Estimated Renewable Energy Share of Total Final Energy Consumption, 2009 and 2019" xr:uid="{67F49D18-5C96-4770-8F8A-FCD760AE34E8}"/>
    <hyperlink ref="C6" location="'Figure 3'!A1" display="Figure 3. Estimated Growth in Modern Renewables as Share of Total Final Energy Consumption Between 2009 and 2019" xr:uid="{B766FCA5-E230-4835-83F1-2B821FBC9A7C}"/>
    <hyperlink ref="C7" location="'Figure 4'!A1" display="Figure 4. Renewable Share of Total Final Energy Consumption, by Final Energy Use, 2018" xr:uid="{D40DE2FA-A1EC-4CD5-A907-8819C7686014}"/>
    <hyperlink ref="C8" location="'Figure 5'!A1" display="Figure 5. Spending on Renewable Energy versus Total Capital Expenditure, Selected Oil and Gas Companies, 2020" xr:uid="{64C4218F-6022-4F4A-A54C-2F6CA1FC16D6}"/>
    <hyperlink ref="C9" location="'Table 1'!A1" display="Table 1. Renewable Energy Indicators 2020" xr:uid="{EBDE6D9B-4508-448F-A693-C09625160925}"/>
    <hyperlink ref="C10" location="'Table 2'!A1" display="Table 2. Top Five Countries 2020" xr:uid="{5F512B48-EF61-454B-BD57-4F57153FAE04}"/>
    <hyperlink ref="C11" location="'Figure 6'!A1" display="Figure 6. Renewable Energy Contribution to Heating in Buildings, by Technology, 2009 and 2019" xr:uid="{C9978D01-0C05-4FAC-B472-20DCA5FD7EF1}"/>
    <hyperlink ref="C12" location="'Figure 7'!A1" display="'Figure 7'!A1" xr:uid="{0C07DC4A-7555-4E16-992E-6FEEFFD40705}"/>
    <hyperlink ref="C13" location="'Figure 8'!A1" display="Figure 8. Shares of Net Annual Additions in Power Generating Capacity, 2010-2020" xr:uid="{9D890D5C-B2BF-431A-A086-1386E1991D0D}"/>
    <hyperlink ref="C14" location="'Figure 9'!A1" display="Figure 9. Global Electricity Production by Source, and Share of Renewables, 2010-2020" xr:uid="{BCA81D95-4DFC-4755-B344-7082B1575A63}"/>
    <hyperlink ref="C15" location="'Table 3'!A1" display="Table 3. COVID-19’s Impacts on Employment in Segments of the Renewable Energy Supply Chain" xr:uid="{F195E46A-884E-4B2B-9917-4A1E76C1F186}"/>
    <hyperlink ref="C16" location="'R1'!A1" display="Table R1. Global Renewable Electricity Capacity, Heat Demand and Biofuel Production, 2020" xr:uid="{7BECE8CC-4EF9-4D2E-92EB-EA0D13F05571}"/>
    <hyperlink ref="C17" location="'R2'!A1" display="Table R2. Renewable Power Capacity, World and Top Regions/Countries, 2020" xr:uid="{08475C35-03B3-44C8-A336-E91B9E7B44C5}"/>
    <hyperlink ref="C18" location="'Figure 10'!A1" display="Figure 10. Number of Countries with Renewable Energy Regulatory Policies, 2004-2020" xr:uid="{5C178229-E0EB-4E21-9898-06DF6204C98C}"/>
    <hyperlink ref="C19" location="'Figure 11'!A1" display="Figure 11. Status of Countries in Meeting Their 2020 Renewable Energy Targets and Setting New Ones" xr:uid="{FA1F38FC-1F06-4A3E-A0E3-0CFC53429653}"/>
    <hyperlink ref="C20" location="'Figure 12'!A1" display="Figure 12. Countries with Selected Climate Change Policies, Early 2021" xr:uid="{6498EC48-F714-4160-B404-27ACF2B110DF}"/>
    <hyperlink ref="C21" location="'Table 4'!A1" display="Table 4. New Net Zero Emission and Carbon-Neutral Targets Set by Countries/Regions in 2020" xr:uid="{420A7472-F189-4CA6-B434-55F39CD95401}"/>
    <hyperlink ref="C22" location="'Figure 13'!A1" display="Figure 13. Sectoral Coverage of National Renewable Heating and Cooling Financial and Regulatory Policies, as of End-2020" xr:uid="{61F4A7FD-7EF9-4A14-A0DE-9FFE2E3FFE1C}"/>
    <hyperlink ref="C23" location="'Table 5'!A1" display="Table 5. Targets and Policies for Renewable Hydrogen, 2020" xr:uid="{82F4CB32-14CB-4B95-BC1F-755557AE74B4}"/>
    <hyperlink ref="C24" location="'Figure 14'!A1" display="Figure 14. National and Sub-National Renewable Transport Mandates, as of End-2020" xr:uid="{FBE42B70-C457-472C-9AC3-839A094F498E}"/>
    <hyperlink ref="C25" location="'Figure 15'!A1" display="Figure 15. Targets for Renewable Power and Electric Vehicles, as of End-2020" xr:uid="{FB81CD87-565B-45BD-A6D7-13DCF1ACBC48}"/>
    <hyperlink ref="C26" location="'Figure 16'!A1" display="Figure 16. Renewable Energy Feed-in Tariffs and Tenders, 2010-2020" xr:uid="{FA9552D7-82AE-4030-87E4-BB800A072691}"/>
    <hyperlink ref="C27" location="'Table 6'!A1" display="Table 6. Renewable Energy Targets and Policies, 2020" xr:uid="{74A12769-F35A-4714-8235-9D32FBECB3BE}"/>
    <hyperlink ref="C28" location="'R3'!A1" display="Table R3. Renewable Energy Shares of Primary and Final Energy, Targets as of End-2019 and Status in 2018" xr:uid="{DAA73553-D9BF-4C20-B6B3-A10714F41B70}"/>
    <hyperlink ref="C29" location="'R4'!A1" display="Table R4. Renewable Heating and Cooling, Targets as of End-2019 and Status in 2017" xr:uid="{93AE5715-F6B8-4BF1-9B25-071E8339A76E}"/>
    <hyperlink ref="C30" location="'R5'!A1" display="Table R5. Renewable Share of Electricity Generation, Targets as of End-2019 and Status in 2018" xr:uid="{46A4F304-B61D-40A4-ABA4-6489D99E8320}"/>
    <hyperlink ref="C31" location="'R6'!A1" display="Table R6. Renewable Power, Targets for Technology-Specific Share of Electricity Generation as of End-2019" xr:uid="{AE0F9A23-8523-44FB-BDD2-EBF65D97BBF9}"/>
    <hyperlink ref="C32" location="'R7'!A1" display="Table R7. Renewable Power, Targets for Specific Amount of Installed Capacity or Generation as of End-2019" xr:uid="{0810C32C-AF2C-4905-A92F-0975764AAC1D}"/>
    <hyperlink ref="C33" location="'R8'!A1" display="Table R8. Renewable Transport, Targets and Mandates at the National/State/Provincial Levels as of End-2019 and Status in 2017" xr:uid="{ABE78A03-B532-48E2-844A-89AF960CF52F}"/>
    <hyperlink ref="C34" location="'R9'!A1" display="Table R9. Renewable Heating and Cooling Policies, As of End-2019" xr:uid="{2E1233C3-9529-4FD7-BEDB-7BE30E670F88}"/>
    <hyperlink ref="C35" location="'R10'!A1" display="Table R10. Feed-in Electricity Policies, Cumulative Number of Countries/States/Provinces and 2019 Revisions" xr:uid="{20F9F449-6413-46CE-B85D-66E703AE2E42}"/>
    <hyperlink ref="C36" location="'R11'!A1" display="Table R11. Renewable Power Tenders Held at the National/State/Provincial Levels, 2019" xr:uid="{0905E2C0-0C8C-48CA-BD3F-D06F6FF5C086}"/>
    <hyperlink ref="C37" location="'Figure 17'!A1" display="Figure 17. Estimated Shares of Bioenergy in Total Final Energy Consumption, Overall and by End-Use Sector, 2019" xr:uid="{8E735716-CFB8-4D5D-9F68-9D4F28010EBC}"/>
    <hyperlink ref="C38" location="'Figure 18'!A1" display="Figure 18. Global Bioenergy Use for Heating, by End-Use, 2019" xr:uid="{C694B656-C38F-40C7-823A-88132BCD90B7}"/>
    <hyperlink ref="C39" location="'Figure 19'!A1" display="Figure 19. Global Production of Ethanol, Biodiesel and HVO/HEFA Fuel, by Energy Content, 2010-2020" xr:uid="{B7A78C1B-0DB8-45BA-91E5-BF70124F1843}"/>
    <hyperlink ref="C40" location="'Figure 20'!A1" display="Figure 20. Global Bioelectricity Generation, by Region, 2010-2020" xr:uid="{0462CD1E-043F-409B-A8EF-0EDAF824ACBB}"/>
    <hyperlink ref="C41" location="'Figure 21'!A1" display="Figure 21. Geothermal Power Capacity and Additions, Top 10 Countries and Rest of World, 2020" xr:uid="{046161DA-9FC8-4AD8-9C47-5899125B671D}"/>
    <hyperlink ref="C42" location="'Figure 22'!A1" display="Figure 22. Geothermal Direct Use, Estimates for Top 10 Countries and Rest of World, 2020" xr:uid="{2D7C3777-4D51-43D0-99E6-440045685332}"/>
    <hyperlink ref="C43" location="'Figure 23'!A1" display="Figure 23. Hydropower Global Capacity, Shares of Top 10 Countries and Rest of World, 2020" xr:uid="{E699C563-516F-4F18-B85D-44C477A7DD81}"/>
    <hyperlink ref="C44" location="'Figure 24'!A1" display="Figure 24. Hydropower Capacity and Additions, Top 10 Countries for Capacity Added, 2020" xr:uid="{DEC7AAB0-A655-40C1-837C-F7CC6279EEFB}"/>
    <hyperlink ref="C45" location="'Figure 25'!A1" display="Figure 25. Solar PV Global Capacity and Annual Additions, 2010-2020" xr:uid="{8105EB3C-4776-4B00-A59B-5F6479B12686}"/>
    <hyperlink ref="C46" location="'Figure 26'!A1" display="Figure 26. Solar PV Global Capacity, by Country and Region, 2010-2020" xr:uid="{02FE2C67-592D-4D3D-8C68-D326F8ED6CE9}"/>
    <hyperlink ref="C47" location="'Figure 27'!A1" display="Figure 27. Solar PV Capacity and Additions, Top 10 Countries for Capacity Added, 2020" xr:uid="{2639911B-1DCD-48C5-B56F-5C2FE9C1708D}"/>
    <hyperlink ref="C48" location="'Figure 28'!A1" display="Figure 28. Solar PV Global Capacity Additions, Shares of Top 10 Countries and Rest of World, 2020" xr:uid="{6E7C2C2B-A78E-45FD-8487-4C2AF02A7768}"/>
    <hyperlink ref="C49" location="'Figure 29'!A1" display="Figure 29. Concentrating Solar Thermal Power Global Capacity, by Country and Region, 2010-2020" xr:uid="{B41FA715-A948-4ECA-83C1-E77FE989FBA2}"/>
    <hyperlink ref="C50" location="'Figure 30'!A1" display="Figure 30. Thermal Energy Storage Global Capacity and Annual Additions, 2010-2020" xr:uid="{7A0FB23D-86B0-4BA4-91F5-01AF432C76A6}"/>
    <hyperlink ref="C51" location="'Figure 31'!A1" display="Figure 31. Solar Water Heating Collectors Global Capacity, 2010-2020" xr:uid="{370EA2CB-0F3F-49A3-B4CE-6C64E7E3B660}"/>
    <hyperlink ref="C52" location="'Figure 32'!A1" display="Figure 32. Solar Water Heating Collector Additions, Top 20 Countries for Capacity Added, 2020" xr:uid="{37ADC69F-717F-4C7B-BF7B-7A5F8D394927}"/>
    <hyperlink ref="C53" location="'Figure 33'!A1" display="Figure 33. Solar District Heating, Global Annual Additions and Total Area in Operation, 2010-2020" xr:uid="{48A1A89D-F8C5-48FC-B250-FC84D874074D}"/>
    <hyperlink ref="C54" location="'Figure 34'!A1" display="Figure 34. Wind Power Global Capacity and Annual Additions, 2010-2020" xr:uid="{32EC96FA-A30E-4BB3-AEC9-D306DC012CCA}"/>
    <hyperlink ref="C55" location="'Figure 35'!A1" display="Figure 35. Wind Power Capacity and Additions, Top 10 Countries for Capacity Added, 2020" xr:uid="{DEFE7DB0-1179-41B3-919B-3B92A4CB5BF2}"/>
    <hyperlink ref="C56" location="'Figure 36'!A1" display="Figure 36. Wind Power Offshore Global Capacity by Region, 2010-2020" xr:uid="{DD200A2D-8A1D-46CD-BAFC-475A1807D3C2}"/>
    <hyperlink ref="C57" location="'Figure 37'!A1" display="Figure 37. Global Levelised Costs of Electricity from Newly Commissioned Utility-scale Renewable Power Generation Technologies, 2010 and 2020" xr:uid="{451DA518-1211-433D-A85E-B725E574E2FF}"/>
    <hyperlink ref="C58" location="'R12'!A1" display="Table R12. Biofuels Global Production, Top 15 Countries and EU-28, 2018" xr:uid="{75D20658-E573-4A30-844E-4D806410A43B}"/>
    <hyperlink ref="C60" location="'R14'!A1" display="Table R14. Hydropower Global Capacity and Additions, Top 10 Countries, 2019" xr:uid="{391726D4-429B-4DB1-A4EC-215E92BEB04F}"/>
    <hyperlink ref="C61" location="'R15'!A1" display="Table R15. Solar PV Global Capacity and Additions, Top 10 Countries, 2019" xr:uid="{22E60FD1-2AC8-48EF-BBD7-DC1871420C31}"/>
    <hyperlink ref="C62" location="'R16'!A1" display="Reference Table R16. Concentrating Solar Thermal Power (CSP) Global Capacity and Additions, 2020" xr:uid="{16DCD95F-41A7-4C05-A109-A35724C5551A}"/>
    <hyperlink ref="C64" location="'R18'!A1" display="Table R18. Wind Power Global Capacity and Additions, Top 10 Countries, 2019" xr:uid="{CBEEAB2C-A289-4154-B410-6666E101328F}"/>
    <hyperlink ref="C65" location="'Figure 38'!A1" display="Figure 38. Top 7 Countries with the Highest Electricity Access Rate from Distributed Renewable Energy Solutions, 2019" xr:uid="{B82B7044-642F-42BA-BFF2-D169978E3836}"/>
    <hyperlink ref="C66" location="'Figure 39'!A1" display="Figure 39. Population with Access to Modern Energy Cooking Services, by Region, 2020" xr:uid="{27BF8F32-4EF6-47D8-BD20-F8407BCE41E1}"/>
    <hyperlink ref="C67" location="'Figure 40'!A1" display="Figure 40. Per Capita Production of Biogas for Cooking, Selected Countries, 2015 and 2020" xr:uid="{8141902F-5775-4E5A-9ABD-75A83D3554D9}"/>
    <hyperlink ref="C68" location="'Figure 41'!A1" display="Figure 41. Sales Volumes of Affiliated Off-Grid Solar Systems, Selected Regions, 2019 and 2020" xr:uid="{B5B6E350-11AF-4019-B7AE-077ABEF4317A}"/>
    <hyperlink ref="C69" location="'Figure 42'!A1" display="Figure 42. Shares of Installed Mini-grids by Technology, March 2020" xr:uid="{38A70512-6E18-4607-8DA7-D605319D5005}"/>
    <hyperlink ref="C70" location="'Figure 43'!A1" display="Figure 43. Annual Commitments to Off-Grid Renewable Energy, by Type of Investor, 2013-2019" xr:uid="{D49C567B-877D-4DD9-8D4A-663B10A70EB2}"/>
    <hyperlink ref="C71" location="'Figure 44'!A1" display="Figure 44. Shares of Off-Grid Solar Financing, by Type of Funding, 2012-2020" xr:uid="{32AD7636-8FEF-450F-898A-74F14AAD1610}"/>
    <hyperlink ref="C72" location="'Figure 45'!A1" display="Figure 45. Key Improvements in RISE Indicators, Selected Regions, 2010, 2015 and 2019" xr:uid="{D64A40CA-2C50-4AC4-9EED-5E6011531B5A}"/>
    <hyperlink ref="C73" location="'Table 7'!A1" display="Table 7. Distributed Renewables Policies for Electricity Access, Selected Countries, 2020" xr:uid="{A8C009B6-F3B0-4FDB-B054-65F9FE56CC07}"/>
    <hyperlink ref="C75" location="'Table 8'!A1" display="Table 8. Distributed Renewables Policies for Clean Cooking Access, Selected Countries, 2020" xr:uid="{A44A295F-417B-45FD-AA45-66F3257963C3}"/>
    <hyperlink ref="C77" location="'Figure 48'!A1" display="Figure 46. Global Investment in Renewable Power Capacity in Developed, Emerging and Developing Countries, 2010-2020" xr:uid="{5DBE1129-F436-4541-A05B-47976EE92D79}"/>
    <hyperlink ref="C78" location="'Figure 47'!A1" display="Figure 47. Global Investment in Renewable Energy Capacity, by Country and Region, 2010-2020" xr:uid="{16A5EB00-0F5F-4249-8282-91953AB6B8EE}"/>
    <hyperlink ref="C79" location="'Figure 48'!A1" display="Figure 48. Global Investment in Renewable Energy Capacity, by Technology, 2010, 2019 and 2020" xr:uid="{B0946B4D-EFF7-41E1-984B-EC7CF77D5C6D}"/>
    <hyperlink ref="C80" location="'Figure 49'!A1" display="Figure 49. Energy Investments in COVID-19 Recovery Packages of 31 Countries, January 2020 to April 2021" xr:uid="{CA99476C-EFBC-499B-BCA2-6D5D56BA5AFF}"/>
    <hyperlink ref="C81" location="'Figure 50'!A1" display="Figure 50. Share of Renewable Energy Funding in Climate Mitigation Finance from Multilateral Development Banks, 2015-2019" xr:uid="{E4060783-FD95-4DD5-8040-DC9C0A806C01}"/>
    <hyperlink ref="C82" location="'Figure 51'!A1" display="Figure 51. Estimated Global Investment in New Power Capacity, by Type, 2020" xr:uid="{079FC1B2-DF1B-4425-957D-05AFD69BEC14}"/>
    <hyperlink ref="C83" location="'Figure 52'!A1" display="Figure 52. Share of Electricity Generation from Variable Renewable Energy, Top Countries, 2020" xr:uid="{98C999D4-57A3-4198-865B-76E9F740992E}"/>
    <hyperlink ref="C84" location="'Figure 53'!A1" display="Figure 53. Transmission Projects to Integrate Higher Shares of Renewables" xr:uid="{024C020C-0B41-4417-9E55-90C7DF9E3B23}"/>
    <hyperlink ref="C85" location="'Figure 54'!A1" display="Figure 54. Coupling of the Power, Thermal and Transport Sectors" xr:uid="{9DFEE06A-04D6-44DB-A629-05AB9A748BE7}"/>
    <hyperlink ref="C86" location="'Figure 55'!A1" display="Figure 55. Electric Car Global Sales, Top Countries and Rest of World, 2015-2020" xr:uid="{70EAF22D-C44E-4304-86B4-5666F7405FE4}"/>
    <hyperlink ref="C87" location="'Figure 56'!A1" display="Figure 56. Share of Global Energy Storage Installed Capacity, by Technology, 2019 and 2020" xr:uid="{B023FDD5-9A8B-4CF1-AC93-BB358DD097EC}"/>
    <hyperlink ref="C88" location="'Figure 57'!A1" display="Figure 57. Estimated Impact of Renewables and Energy Efficiency on Global Carbon Intensity, 2013-2018" xr:uid="{B737010D-E14F-4FCD-966B-1C9841CBB227}"/>
    <hyperlink ref="C89" location="'Figure 58'!A1" display="Figure 58. Change in Carbon Intensity of Final Energy Consumption and Share of Modern Renewables, Selected Countries, 2008-2018" xr:uid="{84053A81-E277-41FB-B6C5-2883F36744C5}"/>
    <hyperlink ref="C90" location="'Figure 59'!A1" display="Figure 59. Number of Countries with Carbon Emission Monitoring, Reporting and Verification Policies, by Region, 2010-2019" xr:uid="{74364D1E-C6EF-46BE-A041-8AE8BD137EA0}"/>
    <hyperlink ref="C91" location="'Figure 60'!A1" display="Figure 60. Carbon Intensity and Share of Electricity in Industry, Selected Countries, 2008-2018" xr:uid="{6A694531-916C-4533-B19D-B54FD1C9922E}"/>
    <hyperlink ref="C92" location="'Figure 61'!A1" display="Figure 61. Indexed Carbon Intensity and Kilometres Travelled, Passenger Vehicles in Selected Countries, 2008-2018" xr:uid="{6EBF7B61-589C-4BB0-B179-F54F0AC29E6D}"/>
    <hyperlink ref="C93" location="'Figure 62'!A1" display="Figure 62. Corporate Renewable Energy PPAs, Global Capacity and Annual Additions, 2015-2020" xr:uid="{524D040B-24FB-4F6C-8ED3-58F58E47DEA8}"/>
    <hyperlink ref="C95" location="'R19'!A1" display="Table R19. Examples of Corporate Procurement of Renewables for Transport End-Use" xr:uid="{1FBA64F3-374F-4D18-9D06-6BA12D551D0A}"/>
    <hyperlink ref="C96" location="'R20'!A1" display="Table R20. Renewables and Energy Efficiency Mentioned in Countries' Nationally Determined Contributions (Updated Submissions) as of 2020" xr:uid="{6773D885-9DA8-464A-9CCD-9ED85F505125}"/>
    <hyperlink ref="C97" location="'R21'!A1" display="Table R21. Oil and Gas Companies' Renewable Energy Transition Indicators" xr:uid="{C3E725B9-1F02-4F6C-AF6D-E47E596DCB4F}"/>
    <hyperlink ref="C98" location="'Figure 63'!A1" display="Figure 63. CO2 emissions by Transport Mode, 2000-2018" xr:uid="{BF1014AC-A593-491F-A65D-26F39405E154}"/>
    <hyperlink ref="C59" location="'R13'!A1" display="Table R13. Geothermal Power Global Capacity and Additions, Top 10 Countries, 2018" xr:uid="{694178E4-FA71-4A52-9744-1C0529CEA4AF}"/>
    <hyperlink ref="C63" location="'R17'!A1" display="Table R17. Solar Water Heating Collectors and Total Capacity End-2018 and Newly Installed Capacity 2019, Top 20 Countries" xr:uid="{4638EF7D-A726-4C82-93FD-1AF2B77BE56E}"/>
    <hyperlink ref="C99" location="'Figure 64'!A1" display="Figure 64. Market Share of Electric Cars in Annual Sales, Top Large Markets and World, 2020" xr:uid="{315AEFC2-18D2-4827-91F7-E728825160D3}"/>
    <hyperlink ref="C100" location="'Figure 65'!A1" display="Figure 65. Schematic of a Heating and Cooling System with an Electric Heat Pump" xr:uid="{2480B8EE-E76B-4580-A990-F5B875FC4602}"/>
    <hyperlink ref="C101" location="'Figure 66'!A1" display="Figure 66. Avoid-Shift-Improve Framework in the Transport Sector" xr:uid="{26793521-048C-4A65-BDBD-713D3B0F55C2}"/>
    <hyperlink ref="C102" location="'Figure 67'!A1" display="Figure 67. Renewable Contribution to Energy Demand Growth, by Sector, 2013-2018" xr:uid="{8C128701-C2C0-44D9-BDEF-1A5B68A468D1}"/>
    <hyperlink ref="C103" location="'Figure 68'!A1" display="Figure 68. Share of Renewable Energy in Transport, 2008 and 2018" xr:uid="{B5AE4242-02C7-4702-9A0B-BAEEA26E73A6}"/>
    <hyperlink ref="C74" location="'Table 7a'!A1" display="Table 7a. Distributed Renewables Policies for Electricity Access, Selected Countries, 2020" xr:uid="{9A123BA0-61B5-405A-8A17-A498ACA61EC9}"/>
    <hyperlink ref="C76" location="'Table 8a'!A1" display="Table 8a. Distributed Renewables Policies for Clean Cooking Access, Selected Countries, 2019" xr:uid="{02B2FDC4-CAD4-4CC4-B4C8-4819E5AA48F0}"/>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84C85C-DB88-467E-B85A-B9BB24BE2B83}">
  <sheetPr>
    <tabColor rgb="FFFFFF00"/>
  </sheetPr>
  <dimension ref="A1:F53"/>
  <sheetViews>
    <sheetView workbookViewId="0"/>
  </sheetViews>
  <sheetFormatPr defaultColWidth="8.85546875" defaultRowHeight="15"/>
  <cols>
    <col min="1" max="1" width="16.7109375" style="40" bestFit="1" customWidth="1"/>
    <col min="2" max="2" width="20.42578125" customWidth="1"/>
    <col min="3" max="3" width="23.5703125" customWidth="1"/>
    <col min="4" max="4" width="29.42578125" customWidth="1"/>
  </cols>
  <sheetData>
    <row r="1" spans="1:4">
      <c r="A1" s="232" t="s">
        <v>3717</v>
      </c>
      <c r="B1" s="44" t="s">
        <v>3718</v>
      </c>
      <c r="C1" s="35"/>
      <c r="D1" s="35"/>
    </row>
    <row r="2" spans="1:4">
      <c r="B2" s="35"/>
      <c r="C2" s="35"/>
      <c r="D2" s="35"/>
    </row>
    <row r="3" spans="1:4" ht="26.25">
      <c r="B3" s="253" t="s">
        <v>0</v>
      </c>
      <c r="C3" s="261" t="s">
        <v>488</v>
      </c>
      <c r="D3" s="262" t="s">
        <v>489</v>
      </c>
    </row>
    <row r="4" spans="1:4">
      <c r="B4" s="14" t="s">
        <v>72</v>
      </c>
      <c r="C4" s="263">
        <v>0.44107876538388258</v>
      </c>
      <c r="D4" s="264"/>
    </row>
    <row r="5" spans="1:4">
      <c r="B5" s="14" t="s">
        <v>138</v>
      </c>
      <c r="C5" s="263">
        <v>0.22136642587520958</v>
      </c>
      <c r="D5" s="264"/>
    </row>
    <row r="6" spans="1:4">
      <c r="B6" s="14" t="s">
        <v>490</v>
      </c>
      <c r="C6" s="263">
        <v>0.19728999999999999</v>
      </c>
      <c r="D6" s="264">
        <v>0.2</v>
      </c>
    </row>
    <row r="7" spans="1:4">
      <c r="B7" s="14" t="s">
        <v>153</v>
      </c>
      <c r="C7" s="263">
        <v>0.18160999999999999</v>
      </c>
      <c r="D7" s="264">
        <v>0.17</v>
      </c>
    </row>
    <row r="8" spans="1:4">
      <c r="B8" s="14" t="s">
        <v>148</v>
      </c>
      <c r="C8" s="263">
        <v>0.17699999999999999</v>
      </c>
      <c r="D8" s="264">
        <v>0.18</v>
      </c>
    </row>
    <row r="9" spans="1:4">
      <c r="B9" s="14" t="s">
        <v>147</v>
      </c>
      <c r="C9" s="263">
        <v>0.17199999999999999</v>
      </c>
      <c r="D9" s="264">
        <v>0.23</v>
      </c>
    </row>
    <row r="10" spans="1:4">
      <c r="B10" s="14" t="s">
        <v>177</v>
      </c>
      <c r="C10" s="263">
        <v>0.14921883455343474</v>
      </c>
      <c r="D10" s="264"/>
    </row>
    <row r="11" spans="1:4">
      <c r="B11" s="14" t="s">
        <v>179</v>
      </c>
      <c r="C11" s="263">
        <v>0.12336</v>
      </c>
      <c r="D11" s="264">
        <v>0.15</v>
      </c>
    </row>
    <row r="12" spans="1:4">
      <c r="B12" s="14" t="s">
        <v>180</v>
      </c>
      <c r="C12" s="263">
        <v>0.11</v>
      </c>
      <c r="D12" s="264"/>
    </row>
    <row r="13" spans="1:4">
      <c r="B13" s="14" t="s">
        <v>69</v>
      </c>
      <c r="C13" s="263">
        <v>0.10736447581833444</v>
      </c>
      <c r="D13" s="264"/>
    </row>
    <row r="14" spans="1:4">
      <c r="B14" s="14" t="s">
        <v>41</v>
      </c>
      <c r="C14" s="263">
        <v>0.10279276946107824</v>
      </c>
      <c r="D14" s="264"/>
    </row>
    <row r="15" spans="1:4">
      <c r="B15" s="14" t="s">
        <v>132</v>
      </c>
      <c r="C15" s="263">
        <v>0.10238045941843887</v>
      </c>
      <c r="D15" s="265"/>
    </row>
    <row r="16" spans="1:4">
      <c r="B16" s="14" t="s">
        <v>89</v>
      </c>
      <c r="C16" s="263">
        <v>9.9810571945174148E-2</v>
      </c>
      <c r="D16" s="265"/>
    </row>
    <row r="17" spans="2:6">
      <c r="B17" s="14" t="s">
        <v>163</v>
      </c>
      <c r="C17" s="263">
        <v>9.7348568759265522E-2</v>
      </c>
      <c r="D17" s="265"/>
    </row>
    <row r="18" spans="2:6">
      <c r="B18" s="14" t="s">
        <v>50</v>
      </c>
      <c r="C18" s="263">
        <v>9.4365905999894403E-2</v>
      </c>
      <c r="D18" s="265"/>
    </row>
    <row r="19" spans="2:6">
      <c r="B19" s="14" t="s">
        <v>154</v>
      </c>
      <c r="C19" s="263">
        <v>8.2475404451388873E-2</v>
      </c>
      <c r="D19" s="265"/>
    </row>
    <row r="20" spans="2:6">
      <c r="B20" s="14" t="s">
        <v>54</v>
      </c>
      <c r="C20" s="263">
        <v>5.6421919813932624E-2</v>
      </c>
      <c r="D20" s="265"/>
    </row>
    <row r="21" spans="2:6">
      <c r="B21" s="14" t="s">
        <v>491</v>
      </c>
      <c r="C21" s="263">
        <v>4.885520802739135E-2</v>
      </c>
      <c r="D21" s="265"/>
    </row>
    <row r="22" spans="2:6">
      <c r="B22" s="14" t="s">
        <v>492</v>
      </c>
      <c r="C22" s="263">
        <v>3.5824105918491327E-2</v>
      </c>
      <c r="D22" s="265"/>
    </row>
    <row r="23" spans="2:6">
      <c r="B23" s="14" t="s">
        <v>493</v>
      </c>
      <c r="C23" s="263">
        <v>0</v>
      </c>
      <c r="D23" s="265"/>
    </row>
    <row r="24" spans="2:6">
      <c r="B24" s="35"/>
      <c r="C24" s="35"/>
      <c r="D24" s="35"/>
    </row>
    <row r="25" spans="2:6" ht="15" customHeight="1">
      <c r="B25" s="1059" t="s">
        <v>4355</v>
      </c>
      <c r="C25" s="1059"/>
      <c r="D25" s="1059"/>
      <c r="E25" s="790"/>
      <c r="F25" s="790"/>
    </row>
    <row r="26" spans="2:6">
      <c r="B26" s="1059"/>
      <c r="C26" s="1059"/>
      <c r="D26" s="1059"/>
      <c r="E26" s="790"/>
      <c r="F26" s="790"/>
    </row>
    <row r="27" spans="2:6">
      <c r="B27" s="1059"/>
      <c r="C27" s="1059"/>
      <c r="D27" s="1059"/>
      <c r="E27" s="790"/>
      <c r="F27" s="790"/>
    </row>
    <row r="28" spans="2:6">
      <c r="B28" s="1059"/>
      <c r="C28" s="1059"/>
      <c r="D28" s="1059"/>
      <c r="E28" s="790"/>
      <c r="F28" s="790"/>
    </row>
    <row r="29" spans="2:6">
      <c r="B29" s="1059"/>
      <c r="C29" s="1059"/>
      <c r="D29" s="1059"/>
      <c r="E29" s="790"/>
      <c r="F29" s="790"/>
    </row>
    <row r="30" spans="2:6">
      <c r="B30" s="1059"/>
      <c r="C30" s="1059"/>
      <c r="D30" s="1059"/>
      <c r="E30" s="790"/>
      <c r="F30" s="790"/>
    </row>
    <row r="31" spans="2:6">
      <c r="B31" s="1059"/>
      <c r="C31" s="1059"/>
      <c r="D31" s="1059"/>
      <c r="E31" s="790"/>
      <c r="F31" s="790"/>
    </row>
    <row r="32" spans="2:6">
      <c r="B32" s="1059"/>
      <c r="C32" s="1059"/>
      <c r="D32" s="1059"/>
      <c r="E32" s="790"/>
      <c r="F32" s="790"/>
    </row>
    <row r="33" spans="2:6">
      <c r="B33" s="1059"/>
      <c r="C33" s="1059"/>
      <c r="D33" s="1059"/>
      <c r="E33" s="790"/>
      <c r="F33" s="790"/>
    </row>
    <row r="34" spans="2:6">
      <c r="B34" s="1059"/>
      <c r="C34" s="1059"/>
      <c r="D34" s="1059"/>
      <c r="E34" s="790"/>
      <c r="F34" s="790"/>
    </row>
    <row r="35" spans="2:6">
      <c r="B35" s="1059"/>
      <c r="C35" s="1059"/>
      <c r="D35" s="1059"/>
      <c r="E35" s="790"/>
      <c r="F35" s="790"/>
    </row>
    <row r="36" spans="2:6">
      <c r="B36" s="1059"/>
      <c r="C36" s="1059"/>
      <c r="D36" s="1059"/>
      <c r="E36" s="790"/>
      <c r="F36" s="790"/>
    </row>
    <row r="37" spans="2:6">
      <c r="B37" s="1059"/>
      <c r="C37" s="1059"/>
      <c r="D37" s="1059"/>
      <c r="E37" s="790"/>
      <c r="F37" s="790"/>
    </row>
    <row r="38" spans="2:6">
      <c r="B38" s="1059"/>
      <c r="C38" s="1059"/>
      <c r="D38" s="1059"/>
      <c r="E38" s="790"/>
      <c r="F38" s="790"/>
    </row>
    <row r="39" spans="2:6">
      <c r="B39" s="1059"/>
      <c r="C39" s="1059"/>
      <c r="D39" s="1059"/>
      <c r="E39" s="790"/>
      <c r="F39" s="790"/>
    </row>
    <row r="40" spans="2:6">
      <c r="B40" s="1059"/>
      <c r="C40" s="1059"/>
      <c r="D40" s="1059"/>
      <c r="E40" s="790"/>
      <c r="F40" s="790"/>
    </row>
    <row r="41" spans="2:6">
      <c r="B41" s="1059"/>
      <c r="C41" s="1059"/>
      <c r="D41" s="1059"/>
      <c r="E41" s="790"/>
      <c r="F41" s="790"/>
    </row>
    <row r="42" spans="2:6">
      <c r="B42" s="1059"/>
      <c r="C42" s="1059"/>
      <c r="D42" s="1059"/>
    </row>
    <row r="43" spans="2:6">
      <c r="B43" s="1059"/>
      <c r="C43" s="1059"/>
      <c r="D43" s="1059"/>
    </row>
    <row r="44" spans="2:6">
      <c r="B44" s="790"/>
      <c r="C44" s="790"/>
      <c r="D44" s="790"/>
    </row>
    <row r="45" spans="2:6">
      <c r="B45" s="790"/>
      <c r="C45" s="790"/>
      <c r="D45" s="790"/>
    </row>
    <row r="46" spans="2:6">
      <c r="B46" s="790"/>
      <c r="C46" s="790"/>
      <c r="D46" s="790"/>
    </row>
    <row r="47" spans="2:6">
      <c r="B47" s="790"/>
      <c r="C47" s="790"/>
      <c r="D47" s="790"/>
    </row>
    <row r="48" spans="2:6">
      <c r="B48" s="790"/>
      <c r="C48" s="790"/>
      <c r="D48" s="790"/>
    </row>
    <row r="49" spans="2:4">
      <c r="B49" s="790"/>
      <c r="C49" s="790"/>
      <c r="D49" s="790"/>
    </row>
    <row r="50" spans="2:4">
      <c r="B50" s="790"/>
      <c r="C50" s="790"/>
      <c r="D50" s="790"/>
    </row>
    <row r="51" spans="2:4">
      <c r="B51" s="790"/>
      <c r="C51" s="790"/>
      <c r="D51" s="790"/>
    </row>
    <row r="52" spans="2:4">
      <c r="B52" s="790"/>
      <c r="C52" s="790"/>
      <c r="D52" s="790"/>
    </row>
    <row r="53" spans="2:4">
      <c r="B53" s="790"/>
      <c r="C53" s="790"/>
      <c r="D53" s="790"/>
    </row>
  </sheetData>
  <mergeCells count="1">
    <mergeCell ref="B25:D43"/>
  </mergeCells>
  <hyperlinks>
    <hyperlink ref="A1" location="Contents!A1" display="Table of Contents" xr:uid="{8ECB2697-C311-40F6-BF7E-6253244A0021}"/>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A5E373-B5FC-4881-8043-B85772399C9D}">
  <sheetPr>
    <tabColor theme="7" tint="-0.249977111117893"/>
  </sheetPr>
  <dimension ref="A1:D1"/>
  <sheetViews>
    <sheetView workbookViewId="0"/>
  </sheetViews>
  <sheetFormatPr defaultRowHeight="15"/>
  <cols>
    <col min="1" max="1" width="17" bestFit="1" customWidth="1"/>
  </cols>
  <sheetData>
    <row r="1" spans="1:4">
      <c r="A1" s="232" t="s">
        <v>3717</v>
      </c>
      <c r="D1" s="268"/>
    </row>
  </sheetData>
  <hyperlinks>
    <hyperlink ref="A1" location="Contents!A1" display="Table of Contents" xr:uid="{5B064CEC-A1EA-44F4-9CC3-F1A0D917B2BC}"/>
  </hyperlink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4ED171-3B04-4AE8-89BE-3A0C99E18967}">
  <sheetPr>
    <tabColor rgb="FFFFFF00"/>
  </sheetPr>
  <dimension ref="A1:H37"/>
  <sheetViews>
    <sheetView workbookViewId="0">
      <selection activeCell="B1" sqref="B1"/>
    </sheetView>
  </sheetViews>
  <sheetFormatPr defaultRowHeight="15"/>
  <cols>
    <col min="1" max="1" width="16.7109375" bestFit="1" customWidth="1"/>
    <col min="2" max="2" width="43.5703125" bestFit="1" customWidth="1"/>
    <col min="3" max="3" width="9.28515625" bestFit="1" customWidth="1"/>
    <col min="5" max="5" width="9.28515625" bestFit="1" customWidth="1"/>
  </cols>
  <sheetData>
    <row r="1" spans="1:8">
      <c r="A1" s="232" t="s">
        <v>3717</v>
      </c>
      <c r="B1" s="152" t="s">
        <v>3812</v>
      </c>
    </row>
    <row r="3" spans="1:8">
      <c r="B3" s="14"/>
      <c r="C3" s="276">
        <v>2009</v>
      </c>
      <c r="D3" s="276">
        <v>2019</v>
      </c>
    </row>
    <row r="4" spans="1:8">
      <c r="B4" s="14" t="s">
        <v>205</v>
      </c>
      <c r="C4" s="273">
        <v>0.80264448398584309</v>
      </c>
      <c r="D4" s="273">
        <v>0.80152977815285531</v>
      </c>
    </row>
    <row r="5" spans="1:8">
      <c r="B5" s="14" t="s">
        <v>3777</v>
      </c>
      <c r="C5" s="273">
        <v>2.6344399650007341E-2</v>
      </c>
      <c r="D5" s="273">
        <v>2.163072277001437E-2</v>
      </c>
    </row>
    <row r="6" spans="1:8">
      <c r="B6" s="14" t="s">
        <v>240</v>
      </c>
      <c r="C6" s="273">
        <v>8.4416175005257998E-2</v>
      </c>
      <c r="D6" s="273">
        <v>6.4591464988678321E-2</v>
      </c>
    </row>
    <row r="7" spans="1:8">
      <c r="B7" s="14" t="s">
        <v>828</v>
      </c>
      <c r="C7" s="273">
        <v>3.3143753743882551E-2</v>
      </c>
      <c r="D7" s="273">
        <v>3.6215453563601452E-2</v>
      </c>
    </row>
    <row r="8" spans="1:8">
      <c r="B8" s="14" t="s">
        <v>3778</v>
      </c>
      <c r="C8" s="273">
        <v>4.041817551681496E-2</v>
      </c>
      <c r="D8" s="273">
        <v>4.1786492335657573E-2</v>
      </c>
    </row>
    <row r="9" spans="1:8">
      <c r="B9" s="14" t="s">
        <v>3779</v>
      </c>
      <c r="C9" s="273">
        <v>6.7070937244394059E-3</v>
      </c>
      <c r="D9" s="273">
        <v>1.0481820670616294E-2</v>
      </c>
    </row>
    <row r="10" spans="1:8">
      <c r="B10" s="14" t="s">
        <v>3780</v>
      </c>
      <c r="C10" s="273">
        <v>6.3259183737546633E-3</v>
      </c>
      <c r="D10" s="273">
        <v>2.3764267518576691E-2</v>
      </c>
    </row>
    <row r="11" spans="1:8">
      <c r="B11" s="275" t="s">
        <v>3781</v>
      </c>
      <c r="C11" s="273">
        <v>8.6594941358891578E-2</v>
      </c>
      <c r="D11" s="273">
        <v>0.11224803408845202</v>
      </c>
    </row>
    <row r="13" spans="1:8">
      <c r="B13" s="219"/>
    </row>
    <row r="15" spans="1:8">
      <c r="B15" s="35" t="s">
        <v>4433</v>
      </c>
    </row>
    <row r="16" spans="1:8" ht="15" customHeight="1">
      <c r="B16" s="1060" t="s">
        <v>4357</v>
      </c>
      <c r="C16" s="1060"/>
      <c r="D16" s="1060"/>
      <c r="E16" s="1060"/>
      <c r="F16" s="1060"/>
      <c r="G16" s="1060"/>
      <c r="H16" s="1060"/>
    </row>
    <row r="17" spans="2:8">
      <c r="B17" s="1060"/>
      <c r="C17" s="1060"/>
      <c r="D17" s="1060"/>
      <c r="E17" s="1060"/>
      <c r="F17" s="1060"/>
      <c r="G17" s="1060"/>
      <c r="H17" s="1060"/>
    </row>
    <row r="18" spans="2:8">
      <c r="B18" s="1060"/>
      <c r="C18" s="1060"/>
      <c r="D18" s="1060"/>
      <c r="E18" s="1060"/>
      <c r="F18" s="1060"/>
      <c r="G18" s="1060"/>
      <c r="H18" s="1060"/>
    </row>
    <row r="19" spans="2:8">
      <c r="B19" s="1060"/>
      <c r="C19" s="1060"/>
      <c r="D19" s="1060"/>
      <c r="E19" s="1060"/>
      <c r="F19" s="1060"/>
      <c r="G19" s="1060"/>
      <c r="H19" s="1060"/>
    </row>
    <row r="20" spans="2:8">
      <c r="B20" s="1060"/>
      <c r="C20" s="1060"/>
      <c r="D20" s="1060"/>
      <c r="E20" s="1060"/>
      <c r="F20" s="1060"/>
      <c r="G20" s="1060"/>
      <c r="H20" s="1060"/>
    </row>
    <row r="21" spans="2:8">
      <c r="B21" s="1060"/>
      <c r="C21" s="1060"/>
      <c r="D21" s="1060"/>
      <c r="E21" s="1060"/>
      <c r="F21" s="1060"/>
      <c r="G21" s="1060"/>
      <c r="H21" s="1060"/>
    </row>
    <row r="22" spans="2:8">
      <c r="B22" s="1060"/>
      <c r="C22" s="1060"/>
      <c r="D22" s="1060"/>
      <c r="E22" s="1060"/>
      <c r="F22" s="1060"/>
      <c r="G22" s="1060"/>
      <c r="H22" s="1060"/>
    </row>
    <row r="23" spans="2:8">
      <c r="B23" s="1060"/>
      <c r="C23" s="1060"/>
      <c r="D23" s="1060"/>
      <c r="E23" s="1060"/>
      <c r="F23" s="1060"/>
      <c r="G23" s="1060"/>
      <c r="H23" s="1060"/>
    </row>
    <row r="24" spans="2:8">
      <c r="B24" s="1060"/>
      <c r="C24" s="1060"/>
      <c r="D24" s="1060"/>
      <c r="E24" s="1060"/>
      <c r="F24" s="1060"/>
      <c r="G24" s="1060"/>
      <c r="H24" s="1060"/>
    </row>
    <row r="25" spans="2:8">
      <c r="B25" s="1060"/>
      <c r="C25" s="1060"/>
      <c r="D25" s="1060"/>
      <c r="E25" s="1060"/>
      <c r="F25" s="1060"/>
      <c r="G25" s="1060"/>
      <c r="H25" s="1060"/>
    </row>
    <row r="26" spans="2:8">
      <c r="B26" s="1060"/>
      <c r="C26" s="1060"/>
      <c r="D26" s="1060"/>
      <c r="E26" s="1060"/>
      <c r="F26" s="1060"/>
      <c r="G26" s="1060"/>
      <c r="H26" s="1060"/>
    </row>
    <row r="27" spans="2:8">
      <c r="B27" s="1060"/>
      <c r="C27" s="1060"/>
      <c r="D27" s="1060"/>
      <c r="E27" s="1060"/>
      <c r="F27" s="1060"/>
      <c r="G27" s="1060"/>
      <c r="H27" s="1060"/>
    </row>
    <row r="28" spans="2:8">
      <c r="B28" s="1060"/>
      <c r="C28" s="1060"/>
      <c r="D28" s="1060"/>
      <c r="E28" s="1060"/>
      <c r="F28" s="1060"/>
      <c r="G28" s="1060"/>
      <c r="H28" s="1060"/>
    </row>
    <row r="29" spans="2:8">
      <c r="B29" s="1060"/>
      <c r="C29" s="1060"/>
      <c r="D29" s="1060"/>
      <c r="E29" s="1060"/>
      <c r="F29" s="1060"/>
      <c r="G29" s="1060"/>
      <c r="H29" s="1060"/>
    </row>
    <row r="30" spans="2:8" ht="21.75" customHeight="1">
      <c r="B30" s="1060"/>
      <c r="C30" s="1060"/>
      <c r="D30" s="1060"/>
      <c r="E30" s="1060"/>
      <c r="F30" s="1060"/>
      <c r="G30" s="1060"/>
      <c r="H30" s="1060"/>
    </row>
    <row r="31" spans="2:8">
      <c r="B31" s="1060"/>
      <c r="C31" s="1060"/>
      <c r="D31" s="1060"/>
      <c r="E31" s="1060"/>
      <c r="F31" s="1060"/>
      <c r="G31" s="1060"/>
      <c r="H31" s="1060"/>
    </row>
    <row r="32" spans="2:8">
      <c r="B32" s="1060"/>
      <c r="C32" s="1060"/>
      <c r="D32" s="1060"/>
      <c r="E32" s="1060"/>
      <c r="F32" s="1060"/>
      <c r="G32" s="1060"/>
      <c r="H32" s="1060"/>
    </row>
    <row r="33" spans="2:8">
      <c r="B33" s="1060"/>
      <c r="C33" s="1060"/>
      <c r="D33" s="1060"/>
      <c r="E33" s="1060"/>
      <c r="F33" s="1060"/>
      <c r="G33" s="1060"/>
      <c r="H33" s="1060"/>
    </row>
    <row r="34" spans="2:8">
      <c r="B34" s="1060"/>
      <c r="C34" s="1060"/>
      <c r="D34" s="1060"/>
      <c r="E34" s="1060"/>
      <c r="F34" s="1060"/>
      <c r="G34" s="1060"/>
      <c r="H34" s="1060"/>
    </row>
    <row r="35" spans="2:8">
      <c r="B35" s="1060"/>
      <c r="C35" s="1060"/>
      <c r="D35" s="1060"/>
      <c r="E35" s="1060"/>
      <c r="F35" s="1060"/>
      <c r="G35" s="1060"/>
      <c r="H35" s="1060"/>
    </row>
    <row r="36" spans="2:8">
      <c r="B36" s="39"/>
      <c r="C36" s="39"/>
      <c r="D36" s="39"/>
      <c r="E36" s="39"/>
      <c r="F36" s="39"/>
      <c r="G36" s="39"/>
      <c r="H36" s="39"/>
    </row>
    <row r="37" spans="2:8">
      <c r="B37" s="39"/>
      <c r="C37" s="39"/>
      <c r="D37" s="39"/>
      <c r="E37" s="39"/>
      <c r="F37" s="39"/>
      <c r="G37" s="39"/>
      <c r="H37" s="39"/>
    </row>
  </sheetData>
  <mergeCells count="1">
    <mergeCell ref="B16:H35"/>
  </mergeCells>
  <hyperlinks>
    <hyperlink ref="A1" location="Contents!A1" display="Table of Contents" xr:uid="{BDCB650E-83B3-4C8A-B129-4CEEBF6061B5}"/>
  </hyperlink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385BB0-4716-4FE6-AEC8-4120542E86BC}">
  <sheetPr>
    <tabColor theme="7" tint="-0.249977111117893"/>
  </sheetPr>
  <dimension ref="A1"/>
  <sheetViews>
    <sheetView workbookViewId="0"/>
  </sheetViews>
  <sheetFormatPr defaultRowHeight="15"/>
  <cols>
    <col min="1" max="1" width="16.7109375" bestFit="1" customWidth="1"/>
  </cols>
  <sheetData>
    <row r="1" spans="1:1">
      <c r="A1" s="232" t="s">
        <v>3717</v>
      </c>
    </row>
  </sheetData>
  <hyperlinks>
    <hyperlink ref="A1" location="Contents!A1" display="Table of Contents" xr:uid="{4EAE7A46-B758-4551-9CD5-421E9E7BDC15}"/>
  </hyperlink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67589F-9842-4E1F-AA79-3947C1B9721C}">
  <sheetPr>
    <tabColor rgb="FFFFFF00"/>
  </sheetPr>
  <dimension ref="A1:D9"/>
  <sheetViews>
    <sheetView workbookViewId="0"/>
  </sheetViews>
  <sheetFormatPr defaultRowHeight="15"/>
  <cols>
    <col min="1" max="1" width="17" bestFit="1" customWidth="1"/>
    <col min="2" max="2" width="36.5703125" customWidth="1"/>
    <col min="3" max="3" width="21.42578125" bestFit="1" customWidth="1"/>
    <col min="4" max="4" width="19.42578125" bestFit="1" customWidth="1"/>
  </cols>
  <sheetData>
    <row r="1" spans="1:4">
      <c r="A1" s="232" t="s">
        <v>3717</v>
      </c>
      <c r="B1" s="44" t="s">
        <v>3813</v>
      </c>
    </row>
    <row r="3" spans="1:4">
      <c r="B3" s="14"/>
      <c r="C3" s="14"/>
      <c r="D3" s="14"/>
    </row>
    <row r="4" spans="1:4">
      <c r="B4" s="14"/>
      <c r="C4" s="81" t="s">
        <v>247</v>
      </c>
      <c r="D4" s="276" t="s">
        <v>3782</v>
      </c>
    </row>
    <row r="5" spans="1:4">
      <c r="B5" s="14" t="s">
        <v>3783</v>
      </c>
      <c r="C5" s="976">
        <v>60.889857156264611</v>
      </c>
      <c r="D5" s="265">
        <v>1</v>
      </c>
    </row>
    <row r="6" spans="1:4">
      <c r="B6" s="14" t="s">
        <v>3781</v>
      </c>
      <c r="C6" s="976">
        <v>15.050170606217339</v>
      </c>
      <c r="D6" s="265">
        <v>0.24717040422008796</v>
      </c>
    </row>
    <row r="7" spans="1:4">
      <c r="B7" s="14" t="s">
        <v>3784</v>
      </c>
      <c r="C7" s="976">
        <v>45.839686550047304</v>
      </c>
      <c r="D7" s="265">
        <v>0.7528295957799126</v>
      </c>
    </row>
    <row r="8" spans="1:4">
      <c r="B8" s="35"/>
      <c r="C8" s="35"/>
      <c r="D8" s="35"/>
    </row>
    <row r="9" spans="1:4">
      <c r="B9" s="185" t="s">
        <v>4453</v>
      </c>
    </row>
  </sheetData>
  <hyperlinks>
    <hyperlink ref="A1" location="Contents!A1" display="Table of Contents" xr:uid="{A927CB75-575A-4B70-8191-EA6B54E224FE}"/>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C4C5B5-94E0-4532-BC64-4E218F45A7D3}">
  <sheetPr>
    <tabColor theme="7" tint="-0.249977111117893"/>
  </sheetPr>
  <dimension ref="A1"/>
  <sheetViews>
    <sheetView workbookViewId="0"/>
  </sheetViews>
  <sheetFormatPr defaultRowHeight="15"/>
  <cols>
    <col min="1" max="1" width="17" bestFit="1" customWidth="1"/>
  </cols>
  <sheetData>
    <row r="1" spans="1:1">
      <c r="A1" s="232" t="s">
        <v>3717</v>
      </c>
    </row>
  </sheetData>
  <hyperlinks>
    <hyperlink ref="A1" location="Contents!A1" display="Table of Contents" xr:uid="{3D0C9F0C-0605-47EF-A122-F128B5FE6ED5}"/>
  </hyperlink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29CE21-6625-4840-A5EF-2782884EC7E4}">
  <sheetPr>
    <tabColor rgb="FFFFFF00"/>
  </sheetPr>
  <dimension ref="A1:L26"/>
  <sheetViews>
    <sheetView workbookViewId="0"/>
  </sheetViews>
  <sheetFormatPr defaultRowHeight="15"/>
  <cols>
    <col min="1" max="1" width="17" bestFit="1" customWidth="1"/>
    <col min="2" max="2" width="24.28515625" customWidth="1"/>
    <col min="3" max="3" width="19.42578125" bestFit="1" customWidth="1"/>
    <col min="5" max="5" width="30.140625" bestFit="1" customWidth="1"/>
  </cols>
  <sheetData>
    <row r="1" spans="1:12">
      <c r="A1" s="232" t="s">
        <v>3717</v>
      </c>
      <c r="B1" s="44" t="s">
        <v>3814</v>
      </c>
    </row>
    <row r="3" spans="1:12">
      <c r="B3" s="277"/>
      <c r="C3" s="292" t="s">
        <v>843</v>
      </c>
      <c r="D3" s="205"/>
      <c r="E3" s="205"/>
      <c r="F3" s="205"/>
      <c r="G3" s="35"/>
      <c r="H3" s="35"/>
      <c r="I3" s="35"/>
      <c r="J3" s="35"/>
      <c r="K3" s="35"/>
      <c r="L3" s="35"/>
    </row>
    <row r="4" spans="1:12">
      <c r="B4" s="80" t="s">
        <v>844</v>
      </c>
      <c r="C4" s="293">
        <v>0.51</v>
      </c>
      <c r="D4" s="286"/>
      <c r="E4" s="286"/>
      <c r="F4" s="286"/>
      <c r="G4" s="35"/>
      <c r="H4" s="35"/>
      <c r="I4" s="35"/>
      <c r="J4" s="35"/>
      <c r="K4" s="35"/>
      <c r="L4" s="35"/>
    </row>
    <row r="5" spans="1:12">
      <c r="B5" s="80" t="s">
        <v>224</v>
      </c>
      <c r="C5" s="293">
        <v>0.32</v>
      </c>
      <c r="D5" s="286"/>
      <c r="E5" s="286"/>
      <c r="F5" s="286"/>
      <c r="G5" s="35"/>
      <c r="H5" s="35"/>
      <c r="I5" s="35"/>
      <c r="J5" s="35"/>
      <c r="K5" s="35"/>
      <c r="L5" s="35"/>
    </row>
    <row r="6" spans="1:12">
      <c r="B6" s="80" t="s">
        <v>243</v>
      </c>
      <c r="C6" s="293">
        <v>0.17</v>
      </c>
      <c r="D6" s="286"/>
      <c r="E6" s="286"/>
      <c r="F6" s="286"/>
      <c r="G6" s="35"/>
      <c r="H6" s="35"/>
      <c r="I6" s="35"/>
      <c r="J6" s="35"/>
      <c r="K6" s="35"/>
      <c r="L6" s="35"/>
    </row>
    <row r="7" spans="1:12">
      <c r="B7" s="286"/>
      <c r="C7" s="287"/>
      <c r="D7" s="286"/>
      <c r="E7" s="286"/>
      <c r="F7" s="286"/>
      <c r="G7" s="35"/>
      <c r="H7" s="35"/>
      <c r="I7" s="35"/>
      <c r="J7" s="35"/>
      <c r="K7" s="35"/>
      <c r="L7" s="35"/>
    </row>
    <row r="8" spans="1:12">
      <c r="B8" s="286"/>
      <c r="C8" s="287"/>
      <c r="D8" s="286"/>
      <c r="E8" s="286"/>
      <c r="F8" s="286"/>
      <c r="G8" s="35"/>
      <c r="H8" s="35"/>
      <c r="I8" s="35"/>
      <c r="J8" s="35"/>
      <c r="K8" s="35"/>
      <c r="L8" s="35"/>
    </row>
    <row r="9" spans="1:12">
      <c r="B9" s="294" t="s">
        <v>844</v>
      </c>
      <c r="C9" s="295" t="s">
        <v>845</v>
      </c>
      <c r="D9" s="161"/>
      <c r="E9" s="296"/>
      <c r="F9" s="296"/>
      <c r="G9" s="35"/>
      <c r="H9" s="35"/>
      <c r="I9" s="35"/>
      <c r="J9" s="35"/>
      <c r="K9" s="35"/>
      <c r="L9" s="35"/>
    </row>
    <row r="10" spans="1:12">
      <c r="B10" s="161" t="s">
        <v>846</v>
      </c>
      <c r="C10" s="297">
        <v>0.10199999999999999</v>
      </c>
      <c r="D10" s="259" t="s">
        <v>847</v>
      </c>
      <c r="E10" s="296" t="s">
        <v>244</v>
      </c>
      <c r="F10" s="298">
        <v>7.0000000000000007E-2</v>
      </c>
      <c r="G10" s="35"/>
      <c r="H10" s="35"/>
      <c r="I10" s="35"/>
      <c r="J10" s="35"/>
      <c r="K10" s="35"/>
      <c r="L10" s="35"/>
    </row>
    <row r="11" spans="1:12">
      <c r="B11" s="49" t="s">
        <v>848</v>
      </c>
      <c r="C11" s="299">
        <v>5.7000000000000002E-2</v>
      </c>
      <c r="D11" s="254"/>
      <c r="E11" s="49" t="s">
        <v>849</v>
      </c>
      <c r="F11" s="300">
        <v>1.0999999999999999E-2</v>
      </c>
      <c r="G11" s="35"/>
      <c r="H11" s="35"/>
      <c r="I11" s="35"/>
      <c r="J11" s="35"/>
      <c r="K11" s="35"/>
      <c r="L11" s="35"/>
    </row>
    <row r="12" spans="1:12">
      <c r="B12" s="49"/>
      <c r="C12" s="49"/>
      <c r="D12" s="161"/>
      <c r="E12" s="301" t="s">
        <v>850</v>
      </c>
      <c r="F12" s="297">
        <f>C10-F10-F11</f>
        <v>2.0999999999999987E-2</v>
      </c>
      <c r="G12" s="35"/>
      <c r="H12" s="35"/>
      <c r="I12" s="35"/>
      <c r="J12" s="35"/>
      <c r="K12" s="35"/>
      <c r="L12" s="35"/>
    </row>
    <row r="13" spans="1:12">
      <c r="B13" s="286"/>
      <c r="C13" s="288"/>
      <c r="D13" s="286"/>
      <c r="E13" s="289"/>
      <c r="F13" s="289"/>
      <c r="G13" s="35"/>
      <c r="H13" s="35"/>
      <c r="I13" s="35"/>
      <c r="J13" s="35"/>
      <c r="K13" s="35"/>
      <c r="L13" s="35"/>
    </row>
    <row r="14" spans="1:12">
      <c r="B14" s="286"/>
      <c r="C14" s="288"/>
      <c r="D14" s="286"/>
      <c r="E14" s="289"/>
      <c r="F14" s="289"/>
      <c r="G14" s="35"/>
      <c r="H14" s="35"/>
      <c r="I14" s="35"/>
      <c r="J14" s="35"/>
      <c r="K14" s="35"/>
      <c r="L14" s="35"/>
    </row>
    <row r="15" spans="1:12">
      <c r="B15" s="302" t="s">
        <v>224</v>
      </c>
      <c r="C15" s="303" t="s">
        <v>845</v>
      </c>
      <c r="D15" s="49"/>
      <c r="E15" s="299"/>
      <c r="F15" s="299"/>
      <c r="G15" s="35"/>
      <c r="H15" s="35"/>
      <c r="I15" s="35"/>
      <c r="J15" s="35"/>
      <c r="K15" s="35"/>
      <c r="L15" s="35"/>
    </row>
    <row r="16" spans="1:12">
      <c r="B16" s="161" t="s">
        <v>846</v>
      </c>
      <c r="C16" s="304">
        <v>3.4000000000000002E-2</v>
      </c>
      <c r="D16" s="80" t="s">
        <v>847</v>
      </c>
      <c r="E16" s="299" t="s">
        <v>197</v>
      </c>
      <c r="F16" s="299">
        <v>3.1E-2</v>
      </c>
      <c r="G16" s="35"/>
      <c r="H16" s="35"/>
      <c r="I16" s="35"/>
      <c r="J16" s="35"/>
      <c r="K16" s="35"/>
      <c r="L16" s="35"/>
    </row>
    <row r="17" spans="2:12">
      <c r="B17" s="49" t="s">
        <v>848</v>
      </c>
      <c r="C17" s="299">
        <v>8.1993999446880617E-3</v>
      </c>
      <c r="D17" s="49"/>
      <c r="E17" s="299" t="s">
        <v>464</v>
      </c>
      <c r="F17" s="300">
        <v>2.935873101644336E-3</v>
      </c>
      <c r="G17" s="35"/>
      <c r="H17" s="35"/>
      <c r="I17" s="35"/>
      <c r="J17" s="35"/>
      <c r="K17" s="35"/>
      <c r="L17" s="35"/>
    </row>
    <row r="18" spans="2:12">
      <c r="B18" s="286"/>
      <c r="C18" s="288"/>
      <c r="D18" s="286"/>
      <c r="E18" s="289"/>
      <c r="F18" s="289"/>
      <c r="G18" s="35"/>
      <c r="H18" s="35"/>
      <c r="I18" s="35"/>
      <c r="J18" s="35"/>
      <c r="K18" s="35"/>
      <c r="L18" s="35"/>
    </row>
    <row r="19" spans="2:12">
      <c r="B19" s="286"/>
      <c r="C19" s="288"/>
      <c r="D19" s="286"/>
      <c r="E19" s="286"/>
      <c r="F19" s="286"/>
      <c r="G19" s="35"/>
      <c r="H19" s="35"/>
      <c r="I19" s="35"/>
      <c r="J19" s="35"/>
      <c r="K19" s="35"/>
      <c r="L19" s="35"/>
    </row>
    <row r="20" spans="2:12">
      <c r="B20" s="302" t="s">
        <v>243</v>
      </c>
      <c r="C20" s="303" t="s">
        <v>845</v>
      </c>
      <c r="D20" s="286"/>
      <c r="E20" s="286"/>
      <c r="F20" s="286"/>
      <c r="G20" s="35"/>
      <c r="H20" s="35"/>
      <c r="I20" s="35"/>
      <c r="J20" s="35"/>
      <c r="K20" s="35"/>
      <c r="L20" s="35"/>
    </row>
    <row r="21" spans="2:12">
      <c r="B21" s="161" t="s">
        <v>846</v>
      </c>
      <c r="C21" s="304">
        <v>0.27100000000000002</v>
      </c>
      <c r="D21" s="290"/>
      <c r="E21" s="286"/>
      <c r="F21" s="291"/>
      <c r="G21" s="35"/>
      <c r="H21" s="35"/>
      <c r="I21" s="35"/>
      <c r="J21" s="35"/>
      <c r="K21" s="35"/>
      <c r="L21" s="35"/>
    </row>
    <row r="22" spans="2:12">
      <c r="B22" s="185"/>
      <c r="C22" s="185"/>
      <c r="D22" s="185"/>
      <c r="E22" s="185"/>
      <c r="F22" s="185"/>
      <c r="G22" s="35"/>
      <c r="H22" s="35"/>
      <c r="I22" s="35"/>
      <c r="J22" s="35"/>
      <c r="K22" s="35"/>
      <c r="L22" s="35"/>
    </row>
    <row r="23" spans="2:12">
      <c r="B23" s="185"/>
      <c r="C23" s="185"/>
      <c r="D23" s="185"/>
      <c r="E23" s="185"/>
      <c r="F23" s="185"/>
      <c r="G23" s="35"/>
      <c r="H23" s="35"/>
      <c r="I23" s="35"/>
      <c r="J23" s="35"/>
      <c r="K23" s="35"/>
      <c r="L23" s="35"/>
    </row>
    <row r="24" spans="2:12">
      <c r="B24" s="185" t="s">
        <v>842</v>
      </c>
      <c r="C24" s="185"/>
      <c r="D24" s="185"/>
      <c r="E24" s="185"/>
      <c r="F24" s="185"/>
      <c r="G24" s="35"/>
      <c r="H24" s="35"/>
      <c r="I24" s="35"/>
      <c r="J24" s="35"/>
      <c r="K24" s="35"/>
      <c r="L24" s="35"/>
    </row>
    <row r="25" spans="2:12">
      <c r="B25" s="185" t="s">
        <v>4452</v>
      </c>
      <c r="C25" s="185"/>
      <c r="D25" s="185"/>
      <c r="E25" s="185"/>
      <c r="F25" s="185"/>
      <c r="G25" s="35"/>
      <c r="H25" s="35"/>
      <c r="I25" s="35"/>
      <c r="J25" s="35"/>
      <c r="K25" s="35"/>
      <c r="L25" s="35"/>
    </row>
    <row r="26" spans="2:12">
      <c r="B26" s="185"/>
      <c r="C26" s="185"/>
      <c r="D26" s="185"/>
      <c r="E26" s="185"/>
      <c r="F26" s="185"/>
      <c r="G26" s="35"/>
      <c r="H26" s="35"/>
      <c r="I26" s="35"/>
      <c r="J26" s="35"/>
      <c r="K26" s="35"/>
      <c r="L26" s="35"/>
    </row>
  </sheetData>
  <hyperlinks>
    <hyperlink ref="A1" location="Contents!A1" display="Table of Contents" xr:uid="{1ABD1FCE-09DF-4078-9987-1D96B05E2BEE}"/>
  </hyperlink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2A45BB-577F-4797-A8BB-8B4786B37AD9}">
  <sheetPr>
    <tabColor theme="7" tint="-0.249977111117893"/>
  </sheetPr>
  <dimension ref="A1"/>
  <sheetViews>
    <sheetView workbookViewId="0"/>
  </sheetViews>
  <sheetFormatPr defaultRowHeight="15"/>
  <sheetData>
    <row r="1" spans="1:1">
      <c r="A1" s="232" t="s">
        <v>3717</v>
      </c>
    </row>
  </sheetData>
  <hyperlinks>
    <hyperlink ref="A1" location="Contents!A1" display="Table of Contents" xr:uid="{EFFE5EC9-D302-48D3-B2FE-4D1BD87ACA58}"/>
  </hyperlinks>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ED020F-1475-470B-97DD-F7CB22124A67}">
  <sheetPr>
    <tabColor rgb="FFFFFF00"/>
  </sheetPr>
  <dimension ref="A1:O34"/>
  <sheetViews>
    <sheetView workbookViewId="0"/>
  </sheetViews>
  <sheetFormatPr defaultRowHeight="15"/>
  <cols>
    <col min="1" max="1" width="16.7109375" style="40" bestFit="1" customWidth="1"/>
    <col min="2" max="2" width="17.85546875" customWidth="1"/>
    <col min="3" max="3" width="19.7109375" bestFit="1" customWidth="1"/>
    <col min="4" max="4" width="19.85546875" customWidth="1"/>
    <col min="5" max="5" width="20.85546875" customWidth="1"/>
    <col min="6" max="6" width="21.42578125" customWidth="1"/>
  </cols>
  <sheetData>
    <row r="1" spans="1:15" ht="17.25">
      <c r="A1" s="232" t="s">
        <v>3717</v>
      </c>
      <c r="B1" s="991" t="s">
        <v>3775</v>
      </c>
      <c r="C1" s="992"/>
      <c r="D1" s="992"/>
      <c r="E1" s="992"/>
      <c r="F1" s="992"/>
      <c r="G1" s="993"/>
      <c r="H1" s="993"/>
      <c r="I1" s="993"/>
      <c r="J1" s="993"/>
      <c r="K1" s="993"/>
      <c r="L1" s="993"/>
      <c r="M1" s="993"/>
      <c r="N1" s="993"/>
      <c r="O1" s="993"/>
    </row>
    <row r="2" spans="1:15">
      <c r="B2" s="35"/>
      <c r="C2" s="35"/>
      <c r="D2" s="35"/>
      <c r="E2" s="35"/>
      <c r="F2" s="35"/>
      <c r="G2" s="40"/>
      <c r="H2" s="40"/>
      <c r="I2" s="40"/>
      <c r="J2" s="40"/>
      <c r="K2" s="40"/>
      <c r="L2" s="40"/>
      <c r="M2" s="40"/>
      <c r="N2" s="40"/>
      <c r="O2" s="40"/>
    </row>
    <row r="3" spans="1:15">
      <c r="B3" s="35"/>
      <c r="C3" s="35"/>
      <c r="D3" s="35"/>
      <c r="E3" s="35"/>
      <c r="F3" s="35"/>
      <c r="G3" s="40"/>
      <c r="H3" s="40"/>
      <c r="I3" s="40"/>
      <c r="J3" s="40"/>
      <c r="K3" s="40"/>
      <c r="L3" s="40"/>
      <c r="M3" s="40"/>
      <c r="N3" s="40"/>
      <c r="O3" s="40"/>
    </row>
    <row r="4" spans="1:15" ht="67.5" customHeight="1">
      <c r="B4" s="14"/>
      <c r="C4" s="261" t="s">
        <v>815</v>
      </c>
      <c r="D4" s="261" t="s">
        <v>816</v>
      </c>
      <c r="E4" s="261" t="s">
        <v>817</v>
      </c>
      <c r="F4" s="261" t="s">
        <v>818</v>
      </c>
      <c r="G4" s="40"/>
      <c r="H4" s="40"/>
      <c r="I4" s="40"/>
      <c r="J4" s="40"/>
      <c r="K4" s="40"/>
      <c r="L4" s="40"/>
      <c r="M4" s="40"/>
      <c r="N4" s="40"/>
      <c r="O4" s="40"/>
    </row>
    <row r="5" spans="1:15">
      <c r="B5" s="266" t="s">
        <v>86</v>
      </c>
      <c r="C5" s="267">
        <v>15534</v>
      </c>
      <c r="D5" s="14"/>
      <c r="E5" s="14"/>
      <c r="F5" s="14">
        <v>1778</v>
      </c>
      <c r="G5" s="40"/>
      <c r="H5" s="40"/>
      <c r="I5" s="40"/>
      <c r="J5" s="40"/>
      <c r="K5" s="40"/>
      <c r="L5" s="40"/>
      <c r="M5" s="40"/>
      <c r="N5" s="40"/>
      <c r="O5" s="40"/>
    </row>
    <row r="6" spans="1:15">
      <c r="B6" s="266" t="s">
        <v>819</v>
      </c>
      <c r="C6" s="267">
        <v>21374</v>
      </c>
      <c r="D6" s="14"/>
      <c r="E6" s="14">
        <v>1087</v>
      </c>
      <c r="F6" s="14"/>
      <c r="G6" s="40"/>
      <c r="H6" s="40"/>
      <c r="I6" s="40"/>
      <c r="J6" s="40"/>
      <c r="K6" s="40"/>
      <c r="L6" s="40"/>
      <c r="M6" s="40"/>
      <c r="N6" s="40"/>
      <c r="O6" s="40"/>
    </row>
    <row r="7" spans="1:15">
      <c r="B7" s="266" t="s">
        <v>820</v>
      </c>
      <c r="C7" s="267">
        <v>17827</v>
      </c>
      <c r="D7" s="14"/>
      <c r="E7" s="14"/>
      <c r="F7" s="14">
        <v>900</v>
      </c>
      <c r="G7" s="40"/>
      <c r="H7" s="40"/>
      <c r="I7" s="40"/>
      <c r="J7" s="40"/>
      <c r="K7" s="40"/>
      <c r="L7" s="40"/>
      <c r="M7" s="40"/>
      <c r="N7" s="40"/>
      <c r="O7" s="40"/>
    </row>
    <row r="8" spans="1:15">
      <c r="B8" s="266" t="s">
        <v>821</v>
      </c>
      <c r="C8" s="267">
        <v>14055</v>
      </c>
      <c r="D8" s="14"/>
      <c r="E8" s="14">
        <v>750</v>
      </c>
      <c r="F8" s="14"/>
      <c r="G8" s="40"/>
      <c r="H8" s="40"/>
      <c r="I8" s="40"/>
      <c r="J8" s="40"/>
      <c r="K8" s="40"/>
      <c r="L8" s="40"/>
      <c r="M8" s="40"/>
      <c r="N8" s="40"/>
      <c r="O8" s="40"/>
    </row>
    <row r="9" spans="1:15">
      <c r="B9" s="266" t="s">
        <v>822</v>
      </c>
      <c r="C9" s="267">
        <v>8922</v>
      </c>
      <c r="D9" s="14"/>
      <c r="E9" s="14">
        <v>500</v>
      </c>
      <c r="F9" s="14"/>
      <c r="G9" s="40"/>
      <c r="H9" s="40"/>
      <c r="I9" s="40"/>
      <c r="J9" s="40"/>
      <c r="K9" s="40"/>
      <c r="L9" s="40"/>
      <c r="M9" s="40"/>
      <c r="N9" s="40"/>
      <c r="O9" s="40"/>
    </row>
    <row r="10" spans="1:15">
      <c r="B10" s="266" t="s">
        <v>823</v>
      </c>
      <c r="C10" s="267">
        <v>9800</v>
      </c>
      <c r="D10" s="14"/>
      <c r="E10" s="14">
        <f>0.04*C10</f>
        <v>392</v>
      </c>
      <c r="F10" s="14"/>
      <c r="G10" s="40"/>
      <c r="H10" s="40"/>
      <c r="I10" s="40"/>
      <c r="J10" s="40"/>
      <c r="K10" s="40"/>
      <c r="L10" s="40"/>
      <c r="M10" s="40"/>
      <c r="N10" s="40"/>
      <c r="O10" s="40"/>
    </row>
    <row r="11" spans="1:15">
      <c r="B11" s="266" t="s">
        <v>824</v>
      </c>
      <c r="C11" s="267">
        <v>5703.97</v>
      </c>
      <c r="D11" s="14">
        <v>81.064099999999996</v>
      </c>
      <c r="E11" s="14"/>
      <c r="F11" s="14"/>
      <c r="G11" s="40"/>
      <c r="H11" s="40"/>
      <c r="I11" s="40"/>
      <c r="J11" s="40"/>
      <c r="K11" s="40"/>
      <c r="L11" s="40"/>
      <c r="M11" s="40"/>
      <c r="N11" s="40"/>
      <c r="O11" s="40"/>
    </row>
    <row r="12" spans="1:15">
      <c r="B12" s="35"/>
      <c r="C12" s="35"/>
      <c r="D12" s="35"/>
      <c r="E12" s="35"/>
      <c r="F12" s="35"/>
    </row>
    <row r="13" spans="1:15">
      <c r="B13" s="35"/>
      <c r="C13" s="35"/>
      <c r="D13" s="35"/>
      <c r="E13" s="35"/>
      <c r="F13" s="35"/>
    </row>
    <row r="14" spans="1:15" ht="15" customHeight="1">
      <c r="B14" s="1060" t="s">
        <v>4434</v>
      </c>
      <c r="C14" s="1060"/>
      <c r="D14" s="1060"/>
      <c r="E14" s="1060"/>
      <c r="F14" s="1060"/>
      <c r="G14" s="3"/>
      <c r="H14" s="3"/>
      <c r="I14" s="3"/>
      <c r="J14" s="3"/>
      <c r="K14" s="3"/>
      <c r="L14" s="3"/>
      <c r="M14" s="3"/>
    </row>
    <row r="15" spans="1:15">
      <c r="B15" s="1060"/>
      <c r="C15" s="1060"/>
      <c r="D15" s="1060"/>
      <c r="E15" s="1060"/>
      <c r="F15" s="1060"/>
      <c r="G15" s="3"/>
      <c r="H15" s="3"/>
      <c r="I15" s="3"/>
      <c r="J15" s="3"/>
      <c r="K15" s="3"/>
      <c r="L15" s="3"/>
      <c r="M15" s="3"/>
    </row>
    <row r="16" spans="1:15">
      <c r="B16" s="1060"/>
      <c r="C16" s="1060"/>
      <c r="D16" s="1060"/>
      <c r="E16" s="1060"/>
      <c r="F16" s="1060"/>
      <c r="G16" s="3"/>
      <c r="H16" s="3"/>
      <c r="I16" s="3"/>
      <c r="J16" s="3"/>
      <c r="K16" s="3"/>
      <c r="L16" s="3"/>
      <c r="M16" s="3"/>
    </row>
    <row r="17" spans="2:13">
      <c r="B17" s="1060"/>
      <c r="C17" s="1060"/>
      <c r="D17" s="1060"/>
      <c r="E17" s="1060"/>
      <c r="F17" s="1060"/>
      <c r="G17" s="3"/>
      <c r="H17" s="3"/>
      <c r="I17" s="3"/>
      <c r="J17" s="3"/>
      <c r="K17" s="3"/>
      <c r="L17" s="3"/>
      <c r="M17" s="3"/>
    </row>
    <row r="18" spans="2:13">
      <c r="B18" s="39"/>
      <c r="C18" s="39"/>
      <c r="D18" s="39"/>
      <c r="E18" s="39"/>
      <c r="F18" s="39"/>
      <c r="G18" s="3"/>
      <c r="H18" s="3"/>
      <c r="I18" s="3"/>
      <c r="J18" s="3"/>
      <c r="K18" s="3"/>
      <c r="L18" s="3"/>
      <c r="M18" s="3"/>
    </row>
    <row r="19" spans="2:13" ht="15" customHeight="1">
      <c r="B19" s="1059" t="s">
        <v>4356</v>
      </c>
      <c r="C19" s="1059"/>
      <c r="D19" s="1059"/>
      <c r="E19" s="1059"/>
      <c r="F19" s="1059"/>
      <c r="G19" s="3"/>
      <c r="H19" s="3"/>
      <c r="I19" s="3"/>
      <c r="J19" s="3"/>
      <c r="K19" s="3"/>
      <c r="L19" s="3"/>
      <c r="M19" s="3"/>
    </row>
    <row r="20" spans="2:13">
      <c r="B20" s="1059"/>
      <c r="C20" s="1059"/>
      <c r="D20" s="1059"/>
      <c r="E20" s="1059"/>
      <c r="F20" s="1059"/>
    </row>
    <row r="21" spans="2:13">
      <c r="B21" s="1059"/>
      <c r="C21" s="1059"/>
      <c r="D21" s="1059"/>
      <c r="E21" s="1059"/>
      <c r="F21" s="1059"/>
    </row>
    <row r="22" spans="2:13">
      <c r="B22" s="1059"/>
      <c r="C22" s="1059"/>
      <c r="D22" s="1059"/>
      <c r="E22" s="1059"/>
      <c r="F22" s="1059"/>
    </row>
    <row r="23" spans="2:13">
      <c r="B23" s="1059"/>
      <c r="C23" s="1059"/>
      <c r="D23" s="1059"/>
      <c r="E23" s="1059"/>
      <c r="F23" s="1059"/>
    </row>
    <row r="24" spans="2:13">
      <c r="B24" s="1059"/>
      <c r="C24" s="1059"/>
      <c r="D24" s="1059"/>
      <c r="E24" s="1059"/>
      <c r="F24" s="1059"/>
    </row>
    <row r="25" spans="2:13">
      <c r="B25" s="1059"/>
      <c r="C25" s="1059"/>
      <c r="D25" s="1059"/>
      <c r="E25" s="1059"/>
      <c r="F25" s="1059"/>
    </row>
    <row r="26" spans="2:13">
      <c r="B26" s="1059"/>
      <c r="C26" s="1059"/>
      <c r="D26" s="1059"/>
      <c r="E26" s="1059"/>
      <c r="F26" s="1059"/>
    </row>
    <row r="27" spans="2:13">
      <c r="B27" s="1059"/>
      <c r="C27" s="1059"/>
      <c r="D27" s="1059"/>
      <c r="E27" s="1059"/>
      <c r="F27" s="1059"/>
    </row>
    <row r="28" spans="2:13">
      <c r="B28" s="1059"/>
      <c r="C28" s="1059"/>
      <c r="D28" s="1059"/>
      <c r="E28" s="1059"/>
      <c r="F28" s="1059"/>
    </row>
    <row r="29" spans="2:13">
      <c r="B29" s="1059"/>
      <c r="C29" s="1059"/>
      <c r="D29" s="1059"/>
      <c r="E29" s="1059"/>
      <c r="F29" s="1059"/>
    </row>
    <row r="30" spans="2:13">
      <c r="B30" s="1059"/>
      <c r="C30" s="1059"/>
      <c r="D30" s="1059"/>
      <c r="E30" s="1059"/>
      <c r="F30" s="1059"/>
    </row>
    <row r="31" spans="2:13">
      <c r="B31" s="1059"/>
      <c r="C31" s="1059"/>
      <c r="D31" s="1059"/>
      <c r="E31" s="1059"/>
      <c r="F31" s="1059"/>
    </row>
    <row r="32" spans="2:13">
      <c r="B32" s="1059"/>
      <c r="C32" s="1059"/>
      <c r="D32" s="1059"/>
      <c r="E32" s="1059"/>
      <c r="F32" s="1059"/>
    </row>
    <row r="33" spans="2:6">
      <c r="B33" s="790"/>
      <c r="C33" s="790"/>
      <c r="D33" s="790"/>
      <c r="E33" s="790"/>
      <c r="F33" s="790"/>
    </row>
    <row r="34" spans="2:6">
      <c r="B34" s="790"/>
      <c r="C34" s="790"/>
      <c r="D34" s="790"/>
      <c r="E34" s="790"/>
      <c r="F34" s="790"/>
    </row>
  </sheetData>
  <mergeCells count="2">
    <mergeCell ref="B19:F32"/>
    <mergeCell ref="B14:F17"/>
  </mergeCells>
  <hyperlinks>
    <hyperlink ref="A1" location="Contents!A1" display="Table of Contents" xr:uid="{798D58BB-C819-4136-8C70-1A682D7F704A}"/>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C0E814-875A-4C4F-B923-7F4FC5FC98D2}">
  <sheetPr>
    <tabColor theme="7" tint="-0.249977111117893"/>
  </sheetPr>
  <dimension ref="A1:N67"/>
  <sheetViews>
    <sheetView workbookViewId="0"/>
  </sheetViews>
  <sheetFormatPr defaultColWidth="8.85546875" defaultRowHeight="15"/>
  <sheetData>
    <row r="1" spans="1:14" ht="17.25">
      <c r="A1" s="232" t="s">
        <v>3717</v>
      </c>
      <c r="B1" s="260"/>
      <c r="C1" s="990"/>
      <c r="D1" s="990"/>
      <c r="E1" s="268"/>
      <c r="F1" s="990"/>
      <c r="G1" s="990"/>
      <c r="H1" s="990"/>
      <c r="I1" s="990"/>
      <c r="J1" s="990"/>
      <c r="K1" s="990"/>
      <c r="L1" s="990"/>
      <c r="M1" s="990"/>
      <c r="N1" s="990"/>
    </row>
    <row r="5" spans="1:14" ht="15.75">
      <c r="A5" s="28"/>
      <c r="B5" s="4"/>
    </row>
    <row r="6" spans="1:14" ht="15.75">
      <c r="A6" s="28"/>
      <c r="B6" s="4"/>
    </row>
    <row r="7" spans="1:14" ht="15.75">
      <c r="A7" s="28"/>
      <c r="B7" s="4"/>
    </row>
    <row r="8" spans="1:14" ht="15.75">
      <c r="A8" s="28"/>
      <c r="B8" s="4"/>
    </row>
    <row r="9" spans="1:14" ht="15.75">
      <c r="A9" s="28"/>
      <c r="B9" s="4"/>
    </row>
    <row r="10" spans="1:14" ht="15.75">
      <c r="A10" s="28"/>
      <c r="B10" s="4"/>
    </row>
    <row r="11" spans="1:14" ht="15.75">
      <c r="A11" s="28"/>
      <c r="B11" s="4"/>
    </row>
    <row r="26" spans="1:12" ht="15" customHeight="1">
      <c r="A26" s="3"/>
      <c r="B26" s="3"/>
      <c r="C26" s="3"/>
      <c r="D26" s="3"/>
      <c r="E26" s="3"/>
      <c r="F26" s="3"/>
      <c r="G26" s="3"/>
      <c r="H26" s="3"/>
      <c r="I26" s="3"/>
      <c r="J26" s="3"/>
      <c r="K26" s="3"/>
      <c r="L26" s="3"/>
    </row>
    <row r="27" spans="1:12">
      <c r="A27" s="3"/>
      <c r="B27" s="3"/>
      <c r="C27" s="3"/>
      <c r="D27" s="3"/>
      <c r="E27" s="3"/>
      <c r="F27" s="3"/>
      <c r="G27" s="3"/>
      <c r="H27" s="3"/>
      <c r="I27" s="3"/>
      <c r="J27" s="3"/>
      <c r="K27" s="3"/>
      <c r="L27" s="3"/>
    </row>
    <row r="28" spans="1:12" ht="15" customHeight="1">
      <c r="A28" s="3"/>
      <c r="B28" s="3"/>
      <c r="C28" s="3"/>
      <c r="D28" s="3"/>
      <c r="E28" s="3"/>
      <c r="F28" s="3"/>
      <c r="G28" s="3"/>
      <c r="H28" s="3"/>
      <c r="I28" s="3"/>
      <c r="J28" s="3"/>
      <c r="K28" s="3"/>
      <c r="L28" s="3"/>
    </row>
    <row r="29" spans="1:12">
      <c r="A29" s="3"/>
      <c r="B29" s="3"/>
      <c r="C29" s="3"/>
      <c r="D29" s="3"/>
      <c r="E29" s="3"/>
      <c r="F29" s="3"/>
      <c r="G29" s="3"/>
      <c r="H29" s="3"/>
      <c r="I29" s="3"/>
      <c r="J29" s="3"/>
      <c r="K29" s="3"/>
      <c r="L29" s="3"/>
    </row>
    <row r="30" spans="1:12">
      <c r="A30" s="3"/>
      <c r="B30" s="3"/>
      <c r="C30" s="3"/>
      <c r="D30" s="3"/>
      <c r="E30" s="3"/>
      <c r="F30" s="3"/>
      <c r="G30" s="3"/>
      <c r="H30" s="3"/>
      <c r="I30" s="3"/>
      <c r="J30" s="3"/>
      <c r="K30" s="3"/>
      <c r="L30" s="3"/>
    </row>
    <row r="31" spans="1:12">
      <c r="A31" s="40"/>
      <c r="B31" s="3"/>
      <c r="C31" s="3"/>
      <c r="D31" s="3"/>
      <c r="E31" s="3"/>
      <c r="F31" s="3"/>
      <c r="G31" s="3"/>
      <c r="H31" s="3"/>
      <c r="I31" s="3"/>
      <c r="J31" s="3"/>
      <c r="K31" s="3"/>
      <c r="L31" s="3"/>
    </row>
    <row r="33" spans="1:12">
      <c r="A33" s="3"/>
      <c r="B33" s="3"/>
      <c r="C33" s="3"/>
      <c r="D33" s="3"/>
      <c r="E33" s="3"/>
      <c r="F33" s="3"/>
      <c r="G33" s="3"/>
      <c r="H33" s="3"/>
      <c r="I33" s="3"/>
      <c r="J33" s="3"/>
      <c r="K33" s="3"/>
      <c r="L33" s="3"/>
    </row>
    <row r="34" spans="1:12">
      <c r="A34" s="3"/>
      <c r="B34" s="3"/>
      <c r="C34" s="3"/>
      <c r="D34" s="3"/>
      <c r="E34" s="3"/>
      <c r="F34" s="3"/>
      <c r="G34" s="3"/>
      <c r="H34" s="3"/>
      <c r="I34" s="3"/>
      <c r="J34" s="3"/>
      <c r="K34" s="3"/>
      <c r="L34" s="3"/>
    </row>
    <row r="35" spans="1:12">
      <c r="A35" s="3"/>
      <c r="B35" s="3"/>
      <c r="C35" s="3"/>
      <c r="D35" s="3"/>
      <c r="E35" s="3"/>
      <c r="F35" s="3"/>
      <c r="G35" s="3"/>
      <c r="H35" s="3"/>
      <c r="I35" s="3"/>
      <c r="J35" s="3"/>
      <c r="K35" s="3"/>
      <c r="L35" s="3"/>
    </row>
    <row r="36" spans="1:12">
      <c r="A36" s="3"/>
      <c r="B36" s="3"/>
      <c r="C36" s="3"/>
      <c r="D36" s="3"/>
      <c r="E36" s="3"/>
      <c r="F36" s="3"/>
      <c r="G36" s="3"/>
      <c r="H36" s="3"/>
      <c r="I36" s="3"/>
      <c r="J36" s="3"/>
      <c r="K36" s="3"/>
      <c r="L36" s="3"/>
    </row>
    <row r="37" spans="1:12">
      <c r="A37" s="3"/>
      <c r="B37" s="3"/>
      <c r="C37" s="3"/>
      <c r="D37" s="3"/>
      <c r="E37" s="3"/>
      <c r="F37" s="3"/>
      <c r="G37" s="3"/>
      <c r="H37" s="3"/>
      <c r="I37" s="3"/>
      <c r="J37" s="3"/>
      <c r="K37" s="3"/>
      <c r="L37" s="3"/>
    </row>
    <row r="38" spans="1:12" ht="15.95" customHeight="1">
      <c r="A38" s="3"/>
      <c r="B38" s="3"/>
      <c r="C38" s="3"/>
      <c r="D38" s="3"/>
      <c r="E38" s="3"/>
      <c r="F38" s="3"/>
      <c r="G38" s="3"/>
      <c r="H38" s="3"/>
      <c r="I38" s="3"/>
      <c r="J38" s="3"/>
      <c r="K38" s="3"/>
      <c r="L38" s="3"/>
    </row>
    <row r="39" spans="1:12" ht="20.100000000000001" customHeight="1">
      <c r="A39" s="27"/>
      <c r="B39" s="27"/>
      <c r="C39" s="27"/>
      <c r="D39" s="27"/>
      <c r="E39" s="27"/>
      <c r="F39" s="27"/>
      <c r="G39" s="27"/>
      <c r="H39" s="27"/>
      <c r="I39" s="27"/>
      <c r="J39" s="27"/>
      <c r="K39" s="27"/>
      <c r="L39" s="27"/>
    </row>
    <row r="40" spans="1:12">
      <c r="A40" s="27"/>
      <c r="B40" s="27"/>
      <c r="C40" s="27"/>
      <c r="D40" s="27"/>
      <c r="E40" s="27"/>
      <c r="F40" s="27"/>
      <c r="G40" s="27"/>
      <c r="H40" s="27"/>
      <c r="I40" s="27"/>
      <c r="J40" s="27"/>
      <c r="K40" s="27"/>
      <c r="L40" s="27"/>
    </row>
    <row r="41" spans="1:12" ht="15" customHeight="1">
      <c r="A41" s="27"/>
      <c r="B41" s="27"/>
      <c r="C41" s="27"/>
      <c r="D41" s="27"/>
      <c r="E41" s="27"/>
      <c r="F41" s="27"/>
      <c r="G41" s="27"/>
      <c r="H41" s="27"/>
      <c r="I41" s="27"/>
      <c r="J41" s="27"/>
      <c r="K41" s="27"/>
      <c r="L41" s="27"/>
    </row>
    <row r="42" spans="1:12" ht="15" customHeight="1">
      <c r="A42" s="27"/>
      <c r="B42" s="27"/>
      <c r="C42" s="27"/>
      <c r="D42" s="27"/>
      <c r="E42" s="27"/>
      <c r="F42" s="27"/>
      <c r="G42" s="27"/>
      <c r="H42" s="27"/>
      <c r="I42" s="27"/>
      <c r="J42" s="27"/>
      <c r="K42" s="27"/>
      <c r="L42" s="27"/>
    </row>
    <row r="43" spans="1:12">
      <c r="A43" s="27"/>
      <c r="B43" s="27"/>
      <c r="C43" s="27"/>
      <c r="D43" s="27"/>
      <c r="E43" s="27"/>
      <c r="F43" s="27"/>
      <c r="G43" s="27"/>
      <c r="H43" s="27"/>
      <c r="I43" s="27"/>
      <c r="J43" s="27"/>
      <c r="K43" s="27"/>
      <c r="L43" s="27"/>
    </row>
    <row r="53" spans="1:12">
      <c r="A53" s="3"/>
      <c r="B53" s="3"/>
      <c r="C53" s="3"/>
      <c r="D53" s="3"/>
      <c r="E53" s="3"/>
      <c r="F53" s="3"/>
      <c r="G53" s="3"/>
      <c r="H53" s="3"/>
      <c r="I53" s="3"/>
      <c r="J53" s="3"/>
      <c r="K53" s="3"/>
      <c r="L53" s="3"/>
    </row>
    <row r="54" spans="1:12">
      <c r="B54" s="3"/>
      <c r="C54" s="3"/>
      <c r="D54" s="3"/>
      <c r="E54" s="3"/>
      <c r="F54" s="3"/>
      <c r="G54" s="3"/>
      <c r="H54" s="3"/>
      <c r="I54" s="3"/>
      <c r="J54" s="3"/>
      <c r="K54" s="3"/>
      <c r="L54" s="3"/>
    </row>
    <row r="55" spans="1:12">
      <c r="A55" s="3"/>
      <c r="B55" s="3"/>
      <c r="C55" s="3"/>
      <c r="D55" s="3"/>
      <c r="E55" s="3"/>
      <c r="F55" s="3"/>
      <c r="G55" s="3"/>
      <c r="H55" s="3"/>
      <c r="I55" s="3"/>
      <c r="J55" s="3"/>
      <c r="K55" s="3"/>
      <c r="L55" s="3"/>
    </row>
    <row r="56" spans="1:12">
      <c r="A56" s="3"/>
      <c r="B56" s="3"/>
      <c r="C56" s="3"/>
      <c r="D56" s="3"/>
      <c r="E56" s="3"/>
      <c r="F56" s="3"/>
      <c r="G56" s="3"/>
      <c r="H56" s="3"/>
      <c r="I56" s="3"/>
      <c r="J56" s="3"/>
      <c r="K56" s="3"/>
      <c r="L56" s="3"/>
    </row>
    <row r="57" spans="1:12">
      <c r="A57" s="3"/>
      <c r="B57" s="3"/>
      <c r="C57" s="3"/>
      <c r="D57" s="3"/>
      <c r="E57" s="3"/>
      <c r="F57" s="3"/>
      <c r="G57" s="3"/>
      <c r="H57" s="3"/>
      <c r="I57" s="3"/>
      <c r="J57" s="3"/>
      <c r="K57" s="3"/>
      <c r="L57" s="3"/>
    </row>
    <row r="58" spans="1:12">
      <c r="A58" s="3"/>
      <c r="B58" s="3"/>
      <c r="C58" s="3"/>
      <c r="D58" s="3"/>
      <c r="E58" s="3"/>
      <c r="F58" s="3"/>
      <c r="G58" s="3"/>
      <c r="H58" s="3"/>
      <c r="I58" s="3"/>
      <c r="J58" s="3"/>
      <c r="K58" s="3"/>
      <c r="L58" s="3"/>
    </row>
    <row r="59" spans="1:12">
      <c r="A59" s="3"/>
      <c r="B59" s="3"/>
      <c r="C59" s="3"/>
      <c r="D59" s="3"/>
      <c r="E59" s="3"/>
      <c r="F59" s="3"/>
      <c r="G59" s="3"/>
      <c r="H59" s="3"/>
      <c r="I59" s="3"/>
      <c r="J59" s="3"/>
      <c r="K59" s="3"/>
      <c r="L59" s="3"/>
    </row>
    <row r="60" spans="1:12">
      <c r="A60" s="3"/>
      <c r="B60" s="3"/>
      <c r="C60" s="3"/>
      <c r="D60" s="3"/>
      <c r="E60" s="3"/>
      <c r="F60" s="3"/>
      <c r="G60" s="3"/>
      <c r="H60" s="3"/>
      <c r="I60" s="3"/>
      <c r="J60" s="3"/>
      <c r="K60" s="3"/>
      <c r="L60" s="3"/>
    </row>
    <row r="61" spans="1:12">
      <c r="A61" s="3"/>
      <c r="B61" s="3"/>
      <c r="C61" s="3"/>
      <c r="D61" s="3"/>
      <c r="E61" s="3"/>
      <c r="F61" s="3"/>
      <c r="G61" s="3"/>
      <c r="H61" s="3"/>
      <c r="I61" s="3"/>
      <c r="J61" s="3"/>
      <c r="K61" s="3"/>
      <c r="L61" s="3"/>
    </row>
    <row r="62" spans="1:12">
      <c r="A62" s="3"/>
      <c r="B62" s="3"/>
      <c r="C62" s="3"/>
      <c r="D62" s="3"/>
      <c r="E62" s="3"/>
      <c r="F62" s="3"/>
      <c r="G62" s="3"/>
      <c r="H62" s="3"/>
      <c r="I62" s="3"/>
      <c r="J62" s="3"/>
      <c r="K62" s="3"/>
      <c r="L62" s="3"/>
    </row>
    <row r="63" spans="1:12">
      <c r="A63" s="3"/>
      <c r="B63" s="3"/>
      <c r="C63" s="3"/>
      <c r="D63" s="3"/>
      <c r="E63" s="3"/>
      <c r="F63" s="3"/>
      <c r="G63" s="3"/>
      <c r="H63" s="3"/>
      <c r="I63" s="3"/>
      <c r="J63" s="3"/>
      <c r="K63" s="3"/>
      <c r="L63" s="3"/>
    </row>
    <row r="64" spans="1:12">
      <c r="A64" s="3"/>
      <c r="B64" s="3"/>
      <c r="C64" s="3"/>
      <c r="D64" s="3"/>
      <c r="E64" s="3"/>
      <c r="F64" s="3"/>
      <c r="G64" s="3"/>
      <c r="H64" s="3"/>
      <c r="I64" s="3"/>
      <c r="J64" s="3"/>
      <c r="K64" s="3"/>
      <c r="L64" s="3"/>
    </row>
    <row r="65" spans="1:12">
      <c r="A65" s="3"/>
      <c r="B65" s="3"/>
      <c r="C65" s="3"/>
      <c r="D65" s="3"/>
      <c r="E65" s="3"/>
      <c r="F65" s="3"/>
      <c r="G65" s="3"/>
      <c r="H65" s="3"/>
      <c r="I65" s="3"/>
      <c r="J65" s="3"/>
      <c r="K65" s="3"/>
      <c r="L65" s="3"/>
    </row>
    <row r="66" spans="1:12">
      <c r="A66" s="3"/>
      <c r="B66" s="3"/>
      <c r="C66" s="3"/>
      <c r="D66" s="3"/>
      <c r="E66" s="3"/>
      <c r="F66" s="3"/>
      <c r="G66" s="3"/>
      <c r="H66" s="3"/>
      <c r="I66" s="3"/>
      <c r="J66" s="3"/>
      <c r="K66" s="3"/>
      <c r="L66" s="3"/>
    </row>
    <row r="67" spans="1:12">
      <c r="A67" s="3"/>
      <c r="B67" s="3"/>
      <c r="C67" s="3"/>
      <c r="D67" s="3"/>
      <c r="E67" s="3"/>
      <c r="F67" s="3"/>
      <c r="G67" s="3"/>
      <c r="H67" s="3"/>
      <c r="I67" s="3"/>
      <c r="J67" s="3"/>
      <c r="K67" s="3"/>
      <c r="L67" s="3"/>
    </row>
  </sheetData>
  <hyperlinks>
    <hyperlink ref="A1" location="Contents!A1" display="Table of Contents" xr:uid="{D64D4ED5-B320-441A-BCEC-7887157140D5}"/>
  </hyperlinks>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E9F849-707A-4A78-8F07-DDAF4568FEE2}">
  <sheetPr>
    <tabColor rgb="FF0070C0"/>
  </sheetPr>
  <dimension ref="A1:E57"/>
  <sheetViews>
    <sheetView workbookViewId="0"/>
  </sheetViews>
  <sheetFormatPr defaultRowHeight="15"/>
  <cols>
    <col min="1" max="1" width="16.7109375" bestFit="1" customWidth="1"/>
    <col min="2" max="2" width="54.85546875" bestFit="1" customWidth="1"/>
    <col min="3" max="3" width="10.28515625" bestFit="1" customWidth="1"/>
  </cols>
  <sheetData>
    <row r="1" spans="1:5">
      <c r="A1" s="232" t="s">
        <v>3717</v>
      </c>
      <c r="B1" s="23" t="s">
        <v>3761</v>
      </c>
    </row>
    <row r="3" spans="1:5">
      <c r="B3" s="242"/>
      <c r="C3" s="242"/>
      <c r="D3" s="243">
        <v>2019</v>
      </c>
      <c r="E3" s="243">
        <v>2020</v>
      </c>
    </row>
    <row r="4" spans="1:5">
      <c r="B4" s="236" t="s">
        <v>3719</v>
      </c>
      <c r="C4" s="237"/>
      <c r="D4" s="237"/>
      <c r="E4" s="237"/>
    </row>
    <row r="5" spans="1:5">
      <c r="B5" s="242" t="s">
        <v>3746</v>
      </c>
      <c r="C5" s="242" t="s">
        <v>3720</v>
      </c>
      <c r="D5" s="242">
        <v>298.39999999999998</v>
      </c>
      <c r="E5" s="242">
        <v>303.5</v>
      </c>
    </row>
    <row r="6" spans="1:5">
      <c r="B6" s="236" t="s">
        <v>3721</v>
      </c>
      <c r="C6" s="237"/>
      <c r="D6" s="240"/>
      <c r="E6" s="240"/>
    </row>
    <row r="7" spans="1:5">
      <c r="B7" s="242" t="s">
        <v>3722</v>
      </c>
      <c r="C7" s="242" t="s">
        <v>480</v>
      </c>
      <c r="D7" s="242">
        <v>2581</v>
      </c>
      <c r="E7" s="242">
        <v>2839</v>
      </c>
    </row>
    <row r="8" spans="1:5">
      <c r="B8" s="242" t="s">
        <v>3723</v>
      </c>
      <c r="C8" s="242" t="s">
        <v>480</v>
      </c>
      <c r="D8" s="242">
        <v>1430</v>
      </c>
      <c r="E8" s="242">
        <v>1669</v>
      </c>
    </row>
    <row r="9" spans="1:5">
      <c r="B9" s="242" t="s">
        <v>3747</v>
      </c>
      <c r="C9" s="242" t="s">
        <v>480</v>
      </c>
      <c r="D9" s="242">
        <v>1150</v>
      </c>
      <c r="E9" s="242">
        <v>1170</v>
      </c>
    </row>
    <row r="10" spans="1:5">
      <c r="B10" s="242" t="s">
        <v>3748</v>
      </c>
      <c r="C10" s="242" t="s">
        <v>480</v>
      </c>
      <c r="D10" s="242">
        <v>623</v>
      </c>
      <c r="E10" s="242">
        <v>760</v>
      </c>
    </row>
    <row r="11" spans="1:5">
      <c r="B11" s="242" t="s">
        <v>3724</v>
      </c>
      <c r="C11" s="242" t="s">
        <v>480</v>
      </c>
      <c r="D11" s="242">
        <v>650</v>
      </c>
      <c r="E11" s="242">
        <v>743</v>
      </c>
    </row>
    <row r="12" spans="1:5">
      <c r="B12" s="242" t="s">
        <v>3725</v>
      </c>
      <c r="C12" s="242" t="s">
        <v>480</v>
      </c>
      <c r="D12" s="242">
        <v>137</v>
      </c>
      <c r="E12" s="242">
        <v>145</v>
      </c>
    </row>
    <row r="13" spans="1:5">
      <c r="B13" s="242" t="s">
        <v>3726</v>
      </c>
      <c r="C13" s="242" t="s">
        <v>480</v>
      </c>
      <c r="D13" s="242">
        <v>14</v>
      </c>
      <c r="E13" s="242">
        <v>14.1</v>
      </c>
    </row>
    <row r="14" spans="1:5">
      <c r="B14" s="242" t="s">
        <v>3727</v>
      </c>
      <c r="C14" s="242" t="s">
        <v>480</v>
      </c>
      <c r="D14" s="242">
        <v>6.1</v>
      </c>
      <c r="E14" s="242">
        <v>6.2</v>
      </c>
    </row>
    <row r="15" spans="1:5">
      <c r="B15" s="242" t="s">
        <v>3728</v>
      </c>
      <c r="C15" s="242" t="s">
        <v>480</v>
      </c>
      <c r="D15" s="242">
        <v>0.5</v>
      </c>
      <c r="E15" s="242">
        <v>0.5</v>
      </c>
    </row>
    <row r="16" spans="1:5">
      <c r="B16" s="236" t="s">
        <v>3729</v>
      </c>
      <c r="C16" s="237"/>
      <c r="D16" s="240"/>
      <c r="E16" s="240"/>
    </row>
    <row r="17" spans="2:5">
      <c r="B17" s="242" t="s">
        <v>3749</v>
      </c>
      <c r="C17" s="242" t="s">
        <v>238</v>
      </c>
      <c r="D17" s="242">
        <v>13.7</v>
      </c>
      <c r="E17" s="242">
        <v>13.9</v>
      </c>
    </row>
    <row r="18" spans="2:5">
      <c r="B18" s="242" t="s">
        <v>3750</v>
      </c>
      <c r="C18" s="242" t="s">
        <v>238</v>
      </c>
      <c r="D18" s="242">
        <v>1.5</v>
      </c>
      <c r="E18" s="242">
        <v>1.5</v>
      </c>
    </row>
    <row r="19" spans="2:5">
      <c r="B19" s="242" t="s">
        <v>3751</v>
      </c>
      <c r="C19" s="242" t="s">
        <v>3730</v>
      </c>
      <c r="D19" s="242">
        <v>421</v>
      </c>
      <c r="E19" s="242">
        <v>462</v>
      </c>
    </row>
    <row r="20" spans="2:5">
      <c r="B20" s="236" t="s">
        <v>3731</v>
      </c>
      <c r="C20" s="237"/>
      <c r="D20" s="240"/>
      <c r="E20" s="240"/>
    </row>
    <row r="21" spans="2:5">
      <c r="B21" s="242" t="s">
        <v>3732</v>
      </c>
      <c r="C21" s="242" t="s">
        <v>3733</v>
      </c>
      <c r="D21" s="242">
        <v>115</v>
      </c>
      <c r="E21" s="242">
        <v>105</v>
      </c>
    </row>
    <row r="22" spans="2:5">
      <c r="B22" s="242" t="s">
        <v>3734</v>
      </c>
      <c r="C22" s="242" t="s">
        <v>3733</v>
      </c>
      <c r="D22" s="242">
        <v>41</v>
      </c>
      <c r="E22" s="242">
        <v>39</v>
      </c>
    </row>
    <row r="23" spans="2:5">
      <c r="B23" s="242" t="s">
        <v>3735</v>
      </c>
      <c r="C23" s="242" t="s">
        <v>3733</v>
      </c>
      <c r="D23" s="242">
        <v>6.5</v>
      </c>
      <c r="E23" s="242">
        <v>7.5</v>
      </c>
    </row>
    <row r="24" spans="2:5">
      <c r="B24" s="236" t="s">
        <v>3752</v>
      </c>
      <c r="C24" s="237"/>
      <c r="D24" s="240"/>
      <c r="E24" s="240"/>
    </row>
    <row r="25" spans="2:5">
      <c r="B25" s="242" t="s">
        <v>3736</v>
      </c>
      <c r="C25" s="242" t="s">
        <v>3737</v>
      </c>
      <c r="D25" s="242">
        <v>172</v>
      </c>
      <c r="E25" s="249">
        <v>165</v>
      </c>
    </row>
    <row r="26" spans="2:5">
      <c r="B26" s="242" t="s">
        <v>3738</v>
      </c>
      <c r="C26" s="242" t="s">
        <v>3737</v>
      </c>
      <c r="D26" s="242">
        <v>161</v>
      </c>
      <c r="E26" s="249">
        <v>161</v>
      </c>
    </row>
    <row r="27" spans="2:5">
      <c r="B27" s="242" t="s">
        <v>3739</v>
      </c>
      <c r="C27" s="242" t="s">
        <v>3737</v>
      </c>
      <c r="D27" s="242">
        <v>0</v>
      </c>
      <c r="E27" s="249">
        <v>0</v>
      </c>
    </row>
    <row r="28" spans="2:5">
      <c r="B28" s="242" t="s">
        <v>3740</v>
      </c>
      <c r="C28" s="242" t="s">
        <v>3737</v>
      </c>
      <c r="D28" s="242">
        <v>0</v>
      </c>
      <c r="E28" s="249">
        <v>0</v>
      </c>
    </row>
    <row r="29" spans="2:5">
      <c r="B29" s="242" t="s">
        <v>3741</v>
      </c>
      <c r="C29" s="242" t="s">
        <v>3737</v>
      </c>
      <c r="D29" s="242">
        <v>21</v>
      </c>
      <c r="E29" s="249">
        <v>21</v>
      </c>
    </row>
    <row r="30" spans="2:5">
      <c r="B30" s="242" t="s">
        <v>3742</v>
      </c>
      <c r="C30" s="242" t="s">
        <v>3737</v>
      </c>
      <c r="D30" s="242">
        <v>22</v>
      </c>
      <c r="E30" s="249">
        <v>22</v>
      </c>
    </row>
    <row r="31" spans="2:5">
      <c r="B31" s="242" t="s">
        <v>3753</v>
      </c>
      <c r="C31" s="242" t="s">
        <v>3737</v>
      </c>
      <c r="D31" s="242">
        <v>65</v>
      </c>
      <c r="E31" s="249">
        <v>65</v>
      </c>
    </row>
    <row r="32" spans="2:5">
      <c r="B32" s="242" t="s">
        <v>3743</v>
      </c>
      <c r="C32" s="242" t="s">
        <v>3737</v>
      </c>
      <c r="D32" s="242">
        <v>83</v>
      </c>
      <c r="E32" s="249">
        <v>83</v>
      </c>
    </row>
    <row r="33" spans="2:5">
      <c r="B33" s="242" t="s">
        <v>3744</v>
      </c>
      <c r="C33" s="242" t="s">
        <v>3737</v>
      </c>
      <c r="D33" s="242">
        <v>113</v>
      </c>
      <c r="E33" s="249">
        <v>113</v>
      </c>
    </row>
    <row r="34" spans="2:5">
      <c r="B34" s="242" t="s">
        <v>4414</v>
      </c>
      <c r="C34" s="242" t="s">
        <v>3737</v>
      </c>
      <c r="D34" s="242">
        <v>41</v>
      </c>
      <c r="E34" s="249">
        <v>33</v>
      </c>
    </row>
    <row r="35" spans="2:5">
      <c r="B35" s="242" t="s">
        <v>3745</v>
      </c>
      <c r="C35" s="242" t="s">
        <v>3737</v>
      </c>
      <c r="D35" s="242">
        <v>111</v>
      </c>
      <c r="E35" s="249">
        <v>116</v>
      </c>
    </row>
    <row r="36" spans="2:5">
      <c r="B36" s="233"/>
    </row>
    <row r="37" spans="2:5" ht="94.5" customHeight="1">
      <c r="B37" s="1063" t="s">
        <v>3755</v>
      </c>
      <c r="C37" s="1063"/>
      <c r="D37" s="1063"/>
      <c r="E37" s="1063"/>
    </row>
    <row r="38" spans="2:5" ht="13.5" customHeight="1">
      <c r="B38" s="1064" t="s">
        <v>3756</v>
      </c>
      <c r="C38" s="1064"/>
      <c r="D38" s="1064"/>
      <c r="E38" s="1064"/>
    </row>
    <row r="39" spans="2:5">
      <c r="B39" s="1065" t="s">
        <v>3757</v>
      </c>
      <c r="C39" s="1065"/>
      <c r="D39" s="1065"/>
      <c r="E39" s="1065"/>
    </row>
    <row r="40" spans="2:5" ht="27.75" customHeight="1">
      <c r="B40" s="1066" t="s">
        <v>3758</v>
      </c>
      <c r="C40" s="1066"/>
      <c r="D40" s="1066"/>
      <c r="E40" s="1066"/>
    </row>
    <row r="41" spans="2:5" ht="28.5" customHeight="1">
      <c r="B41" s="1067" t="s">
        <v>3759</v>
      </c>
      <c r="C41" s="1067"/>
      <c r="D41" s="1067"/>
      <c r="E41" s="1067"/>
    </row>
    <row r="42" spans="2:5" ht="42" customHeight="1">
      <c r="B42" s="1067" t="s">
        <v>3760</v>
      </c>
      <c r="C42" s="1067"/>
      <c r="D42" s="1067"/>
      <c r="E42" s="1067"/>
    </row>
    <row r="43" spans="2:5" ht="28.5" customHeight="1">
      <c r="B43" s="1061" t="s">
        <v>4410</v>
      </c>
      <c r="C43" s="1061"/>
      <c r="D43" s="1061"/>
      <c r="E43" s="1061"/>
    </row>
    <row r="44" spans="2:5" ht="27" customHeight="1">
      <c r="B44" s="1061" t="s">
        <v>4411</v>
      </c>
      <c r="C44" s="1061"/>
      <c r="D44" s="1061"/>
      <c r="E44" s="1061"/>
    </row>
    <row r="45" spans="2:5" ht="27" customHeight="1">
      <c r="B45" s="1061" t="s">
        <v>4412</v>
      </c>
      <c r="C45" s="1061"/>
      <c r="D45" s="1061"/>
      <c r="E45" s="1061"/>
    </row>
    <row r="46" spans="2:5">
      <c r="B46" s="245"/>
      <c r="C46" s="25"/>
      <c r="D46" s="25"/>
      <c r="E46" s="25"/>
    </row>
    <row r="47" spans="2:5" ht="51" customHeight="1">
      <c r="B47" s="1062" t="s">
        <v>3754</v>
      </c>
      <c r="C47" s="1062"/>
      <c r="D47" s="1062"/>
      <c r="E47" s="1062"/>
    </row>
    <row r="48" spans="2:5">
      <c r="B48" s="234"/>
    </row>
    <row r="49" spans="2:2">
      <c r="B49" s="234"/>
    </row>
    <row r="50" spans="2:2">
      <c r="B50" s="233"/>
    </row>
    <row r="51" spans="2:2">
      <c r="B51" s="233"/>
    </row>
    <row r="52" spans="2:2">
      <c r="B52" s="233"/>
    </row>
    <row r="53" spans="2:2">
      <c r="B53" s="233"/>
    </row>
    <row r="54" spans="2:2">
      <c r="B54" s="233"/>
    </row>
    <row r="55" spans="2:2">
      <c r="B55" s="233"/>
    </row>
    <row r="56" spans="2:2">
      <c r="B56" s="233"/>
    </row>
    <row r="57" spans="2:2">
      <c r="B57" s="233"/>
    </row>
  </sheetData>
  <mergeCells count="10">
    <mergeCell ref="B43:E43"/>
    <mergeCell ref="B44:E44"/>
    <mergeCell ref="B45:E45"/>
    <mergeCell ref="B47:E47"/>
    <mergeCell ref="B37:E37"/>
    <mergeCell ref="B38:E38"/>
    <mergeCell ref="B39:E39"/>
    <mergeCell ref="B40:E40"/>
    <mergeCell ref="B41:E41"/>
    <mergeCell ref="B42:E42"/>
  </mergeCells>
  <hyperlinks>
    <hyperlink ref="A1" location="Contents!A1" display="Table of Contents" xr:uid="{6C019518-A730-4819-9764-A9B97EB48618}"/>
  </hyperlink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AB4AB5-55D7-40B0-8948-8388F5004A43}">
  <sheetPr>
    <tabColor rgb="FF0070C0"/>
  </sheetPr>
  <dimension ref="A1:G41"/>
  <sheetViews>
    <sheetView zoomScaleNormal="100" workbookViewId="0"/>
  </sheetViews>
  <sheetFormatPr defaultRowHeight="15"/>
  <cols>
    <col min="1" max="1" width="16.7109375" bestFit="1" customWidth="1"/>
    <col min="2" max="2" width="46.7109375" customWidth="1"/>
    <col min="3" max="6" width="12.28515625" bestFit="1" customWidth="1"/>
    <col min="7" max="7" width="17.28515625" bestFit="1" customWidth="1"/>
  </cols>
  <sheetData>
    <row r="1" spans="1:7">
      <c r="A1" s="232" t="s">
        <v>3717</v>
      </c>
      <c r="B1" s="23" t="s">
        <v>3815</v>
      </c>
    </row>
    <row r="3" spans="1:7">
      <c r="B3" s="251" t="s">
        <v>3762</v>
      </c>
      <c r="C3" s="35"/>
      <c r="D3" s="35"/>
      <c r="E3" s="35"/>
      <c r="F3" s="35"/>
      <c r="G3" s="35"/>
    </row>
    <row r="4" spans="1:7">
      <c r="B4" s="246" t="s">
        <v>3763</v>
      </c>
      <c r="C4" s="35"/>
      <c r="D4" s="35"/>
      <c r="E4" s="35"/>
      <c r="F4" s="35"/>
      <c r="G4" s="35"/>
    </row>
    <row r="5" spans="1:7">
      <c r="B5" s="129"/>
      <c r="C5" s="170">
        <v>1</v>
      </c>
      <c r="D5" s="170">
        <v>2</v>
      </c>
      <c r="E5" s="170">
        <v>3</v>
      </c>
      <c r="F5" s="170">
        <v>4</v>
      </c>
      <c r="G5" s="170">
        <v>5</v>
      </c>
    </row>
    <row r="6" spans="1:7">
      <c r="B6" s="170" t="s">
        <v>3764</v>
      </c>
      <c r="C6" s="161" t="s">
        <v>89</v>
      </c>
      <c r="D6" s="161" t="s">
        <v>180</v>
      </c>
      <c r="E6" s="161" t="s">
        <v>90</v>
      </c>
      <c r="F6" s="161" t="s">
        <v>154</v>
      </c>
      <c r="G6" s="161" t="s">
        <v>148</v>
      </c>
    </row>
    <row r="7" spans="1:7">
      <c r="B7" s="170" t="s">
        <v>3724</v>
      </c>
      <c r="C7" s="161" t="s">
        <v>89</v>
      </c>
      <c r="D7" s="161" t="s">
        <v>180</v>
      </c>
      <c r="E7" s="161" t="s">
        <v>72</v>
      </c>
      <c r="F7" s="161" t="s">
        <v>165</v>
      </c>
      <c r="G7" s="994" t="s">
        <v>3771</v>
      </c>
    </row>
    <row r="8" spans="1:7">
      <c r="B8" s="170" t="s">
        <v>3765</v>
      </c>
      <c r="C8" s="161" t="s">
        <v>89</v>
      </c>
      <c r="D8" s="161" t="s">
        <v>177</v>
      </c>
      <c r="E8" s="994" t="s">
        <v>163</v>
      </c>
      <c r="F8" s="994" t="s">
        <v>41</v>
      </c>
      <c r="G8" s="161" t="s">
        <v>393</v>
      </c>
    </row>
    <row r="9" spans="1:7">
      <c r="B9" s="170" t="s">
        <v>3726</v>
      </c>
      <c r="C9" s="161" t="s">
        <v>177</v>
      </c>
      <c r="D9" s="161" t="s">
        <v>180</v>
      </c>
      <c r="E9" s="161" t="s">
        <v>154</v>
      </c>
      <c r="F9" s="161" t="s">
        <v>482</v>
      </c>
      <c r="G9" s="161" t="s">
        <v>482</v>
      </c>
    </row>
    <row r="10" spans="1:7">
      <c r="B10" s="170" t="s">
        <v>3727</v>
      </c>
      <c r="C10" s="161" t="s">
        <v>89</v>
      </c>
      <c r="D10" s="255" t="s">
        <v>482</v>
      </c>
      <c r="E10" s="161" t="s">
        <v>482</v>
      </c>
      <c r="F10" s="161" t="s">
        <v>482</v>
      </c>
      <c r="G10" s="161" t="s">
        <v>482</v>
      </c>
    </row>
    <row r="11" spans="1:7">
      <c r="B11" s="170" t="s">
        <v>3766</v>
      </c>
      <c r="C11" s="161" t="s">
        <v>89</v>
      </c>
      <c r="D11" s="161" t="s">
        <v>177</v>
      </c>
      <c r="E11" s="161" t="s">
        <v>41</v>
      </c>
      <c r="F11" s="161" t="s">
        <v>72</v>
      </c>
      <c r="G11" s="161" t="s">
        <v>180</v>
      </c>
    </row>
    <row r="12" spans="1:7">
      <c r="B12" s="170" t="s">
        <v>3767</v>
      </c>
      <c r="C12" s="161" t="s">
        <v>180</v>
      </c>
      <c r="D12" s="161" t="s">
        <v>72</v>
      </c>
      <c r="E12" s="161" t="s">
        <v>89</v>
      </c>
      <c r="F12" s="161" t="s">
        <v>138</v>
      </c>
      <c r="G12" s="161" t="s">
        <v>41</v>
      </c>
    </row>
    <row r="13" spans="1:7">
      <c r="B13" s="170" t="s">
        <v>3774</v>
      </c>
      <c r="C13" s="161" t="s">
        <v>50</v>
      </c>
      <c r="D13" s="161" t="s">
        <v>72</v>
      </c>
      <c r="E13" s="161" t="s">
        <v>180</v>
      </c>
      <c r="F13" s="161" t="s">
        <v>148</v>
      </c>
      <c r="G13" s="161" t="s">
        <v>147</v>
      </c>
    </row>
    <row r="14" spans="1:7">
      <c r="B14" s="256"/>
      <c r="C14" s="185"/>
      <c r="D14" s="185"/>
      <c r="E14" s="185"/>
      <c r="F14" s="185"/>
      <c r="G14" s="185"/>
    </row>
    <row r="15" spans="1:7">
      <c r="B15" s="256" t="s">
        <v>3772</v>
      </c>
      <c r="C15" s="185"/>
      <c r="D15" s="185"/>
      <c r="E15" s="185"/>
      <c r="F15" s="185"/>
      <c r="G15" s="185"/>
    </row>
    <row r="16" spans="1:7">
      <c r="B16" s="257"/>
      <c r="C16" s="185"/>
      <c r="D16" s="185"/>
      <c r="E16" s="185"/>
      <c r="F16" s="185"/>
      <c r="G16" s="185"/>
    </row>
    <row r="17" spans="2:7">
      <c r="B17" s="129"/>
      <c r="C17" s="170">
        <v>1</v>
      </c>
      <c r="D17" s="170">
        <v>2</v>
      </c>
      <c r="E17" s="170">
        <v>3</v>
      </c>
      <c r="F17" s="170">
        <v>4</v>
      </c>
      <c r="G17" s="170">
        <v>5</v>
      </c>
    </row>
    <row r="18" spans="2:7">
      <c r="B18" s="1068" t="s">
        <v>3721</v>
      </c>
      <c r="C18" s="1068"/>
      <c r="D18" s="1068"/>
      <c r="E18" s="1068"/>
      <c r="F18" s="1068"/>
      <c r="G18" s="1068"/>
    </row>
    <row r="19" spans="2:7">
      <c r="B19" s="174" t="s">
        <v>3722</v>
      </c>
      <c r="C19" s="174" t="s">
        <v>89</v>
      </c>
      <c r="D19" s="174" t="s">
        <v>180</v>
      </c>
      <c r="E19" s="174" t="s">
        <v>72</v>
      </c>
      <c r="F19" s="174" t="s">
        <v>41</v>
      </c>
      <c r="G19" s="258" t="s">
        <v>148</v>
      </c>
    </row>
    <row r="20" spans="2:7">
      <c r="B20" s="174" t="s">
        <v>3723</v>
      </c>
      <c r="C20" s="174" t="s">
        <v>89</v>
      </c>
      <c r="D20" s="174" t="s">
        <v>180</v>
      </c>
      <c r="E20" s="174" t="s">
        <v>148</v>
      </c>
      <c r="F20" s="174" t="s">
        <v>41</v>
      </c>
      <c r="G20" s="174" t="s">
        <v>154</v>
      </c>
    </row>
    <row r="21" spans="2:7" ht="27">
      <c r="B21" s="258" t="s">
        <v>3773</v>
      </c>
      <c r="C21" s="174" t="s">
        <v>302</v>
      </c>
      <c r="D21" s="174" t="s">
        <v>143</v>
      </c>
      <c r="E21" s="174" t="s">
        <v>174</v>
      </c>
      <c r="F21" s="258" t="s">
        <v>148</v>
      </c>
      <c r="G21" s="174" t="s">
        <v>132</v>
      </c>
    </row>
    <row r="22" spans="2:7">
      <c r="B22" s="174" t="s">
        <v>3725</v>
      </c>
      <c r="C22" s="161" t="s">
        <v>89</v>
      </c>
      <c r="D22" s="161" t="s">
        <v>72</v>
      </c>
      <c r="E22" s="161" t="s">
        <v>180</v>
      </c>
      <c r="F22" s="161" t="s">
        <v>148</v>
      </c>
      <c r="G22" s="161" t="s">
        <v>41</v>
      </c>
    </row>
    <row r="23" spans="2:7">
      <c r="B23" s="174" t="s">
        <v>3726</v>
      </c>
      <c r="C23" s="161" t="s">
        <v>180</v>
      </c>
      <c r="D23" s="161" t="s">
        <v>50</v>
      </c>
      <c r="E23" s="161" t="s">
        <v>45</v>
      </c>
      <c r="F23" s="161" t="s">
        <v>177</v>
      </c>
      <c r="G23" s="161" t="s">
        <v>166</v>
      </c>
    </row>
    <row r="24" spans="2:7">
      <c r="B24" s="174" t="s">
        <v>3747</v>
      </c>
      <c r="C24" s="161" t="s">
        <v>89</v>
      </c>
      <c r="D24" s="161" t="s">
        <v>72</v>
      </c>
      <c r="E24" s="161" t="s">
        <v>138</v>
      </c>
      <c r="F24" s="161" t="s">
        <v>180</v>
      </c>
      <c r="G24" s="161" t="s">
        <v>717</v>
      </c>
    </row>
    <row r="25" spans="2:7">
      <c r="B25" s="174" t="s">
        <v>3764</v>
      </c>
      <c r="C25" s="161" t="s">
        <v>89</v>
      </c>
      <c r="D25" s="161" t="s">
        <v>180</v>
      </c>
      <c r="E25" s="161" t="s">
        <v>154</v>
      </c>
      <c r="F25" s="161" t="s">
        <v>148</v>
      </c>
      <c r="G25" s="161" t="s">
        <v>41</v>
      </c>
    </row>
    <row r="26" spans="2:7">
      <c r="B26" s="174" t="s">
        <v>3727</v>
      </c>
      <c r="C26" s="161" t="s">
        <v>173</v>
      </c>
      <c r="D26" s="161" t="s">
        <v>180</v>
      </c>
      <c r="E26" s="161" t="s">
        <v>89</v>
      </c>
      <c r="F26" s="161" t="s">
        <v>164</v>
      </c>
      <c r="G26" s="161" t="s">
        <v>54</v>
      </c>
    </row>
    <row r="27" spans="2:7">
      <c r="B27" s="174" t="s">
        <v>3724</v>
      </c>
      <c r="C27" s="161" t="s">
        <v>89</v>
      </c>
      <c r="D27" s="161" t="s">
        <v>180</v>
      </c>
      <c r="E27" s="161" t="s">
        <v>148</v>
      </c>
      <c r="F27" s="161" t="s">
        <v>41</v>
      </c>
      <c r="G27" s="161" t="s">
        <v>173</v>
      </c>
    </row>
    <row r="28" spans="2:7">
      <c r="B28" s="1068" t="s">
        <v>3729</v>
      </c>
      <c r="C28" s="1068"/>
      <c r="D28" s="1068"/>
      <c r="E28" s="1068"/>
      <c r="F28" s="1068"/>
      <c r="G28" s="1068"/>
    </row>
    <row r="29" spans="2:7">
      <c r="B29" s="161" t="s">
        <v>4445</v>
      </c>
      <c r="C29" s="161" t="s">
        <v>4447</v>
      </c>
      <c r="D29" s="880" t="s">
        <v>148</v>
      </c>
      <c r="E29" s="880" t="s">
        <v>147</v>
      </c>
      <c r="F29" s="161" t="s">
        <v>153</v>
      </c>
      <c r="G29" s="161" t="s">
        <v>174</v>
      </c>
    </row>
    <row r="30" spans="2:7" s="40" customFormat="1">
      <c r="B30" s="880" t="s">
        <v>4446</v>
      </c>
      <c r="C30" s="880" t="s">
        <v>72</v>
      </c>
      <c r="D30" s="880" t="s">
        <v>41</v>
      </c>
      <c r="E30" s="880" t="s">
        <v>180</v>
      </c>
      <c r="F30" s="880" t="s">
        <v>146</v>
      </c>
      <c r="G30" s="880" t="s">
        <v>174</v>
      </c>
    </row>
    <row r="31" spans="2:7">
      <c r="B31" s="161" t="s">
        <v>4448</v>
      </c>
      <c r="C31" s="161" t="s">
        <v>89</v>
      </c>
      <c r="D31" s="161" t="s">
        <v>177</v>
      </c>
      <c r="E31" s="161" t="s">
        <v>3768</v>
      </c>
      <c r="F31" s="161" t="s">
        <v>72</v>
      </c>
      <c r="G31" s="161" t="s">
        <v>180</v>
      </c>
    </row>
    <row r="32" spans="2:7">
      <c r="B32" s="174" t="s">
        <v>4449</v>
      </c>
      <c r="C32" s="161" t="s">
        <v>89</v>
      </c>
      <c r="D32" s="161" t="s">
        <v>177</v>
      </c>
      <c r="E32" s="161" t="s">
        <v>302</v>
      </c>
      <c r="F32" s="161" t="s">
        <v>154</v>
      </c>
      <c r="G32" s="161" t="s">
        <v>166</v>
      </c>
    </row>
    <row r="33" spans="2:7">
      <c r="B33" s="244"/>
      <c r="C33" s="35"/>
      <c r="D33" s="35"/>
      <c r="E33" s="35"/>
      <c r="F33" s="35"/>
      <c r="G33" s="35"/>
    </row>
    <row r="34" spans="2:7" ht="28.5" customHeight="1">
      <c r="B34" s="1067" t="s">
        <v>3770</v>
      </c>
      <c r="C34" s="1067"/>
      <c r="D34" s="1067"/>
      <c r="E34" s="1067"/>
      <c r="F34" s="1067"/>
      <c r="G34" s="1067"/>
    </row>
    <row r="35" spans="2:7" ht="29.25" customHeight="1">
      <c r="B35" s="1067" t="s">
        <v>4450</v>
      </c>
      <c r="C35" s="1067"/>
      <c r="D35" s="1067"/>
      <c r="E35" s="1067"/>
      <c r="F35" s="1067"/>
      <c r="G35" s="1067"/>
    </row>
    <row r="36" spans="2:7">
      <c r="B36" s="1067" t="s">
        <v>4451</v>
      </c>
      <c r="C36" s="1067"/>
      <c r="D36" s="1067"/>
      <c r="E36" s="1067"/>
      <c r="F36" s="1067"/>
      <c r="G36" s="1067"/>
    </row>
    <row r="37" spans="2:7">
      <c r="B37" s="250"/>
      <c r="C37" s="35"/>
      <c r="D37" s="35"/>
      <c r="E37" s="35"/>
      <c r="F37" s="35"/>
      <c r="G37" s="35"/>
    </row>
    <row r="38" spans="2:7" ht="42" customHeight="1">
      <c r="B38" s="1062" t="s">
        <v>3769</v>
      </c>
      <c r="C38" s="1062"/>
      <c r="D38" s="1062"/>
      <c r="E38" s="1062"/>
      <c r="F38" s="1062"/>
      <c r="G38" s="1062"/>
    </row>
    <row r="39" spans="2:7">
      <c r="B39" s="233"/>
    </row>
    <row r="40" spans="2:7">
      <c r="B40" s="233"/>
    </row>
    <row r="41" spans="2:7">
      <c r="B41" s="233"/>
    </row>
  </sheetData>
  <mergeCells count="6">
    <mergeCell ref="B36:G36"/>
    <mergeCell ref="B38:G38"/>
    <mergeCell ref="B18:G18"/>
    <mergeCell ref="B28:G28"/>
    <mergeCell ref="B34:G34"/>
    <mergeCell ref="B35:G35"/>
  </mergeCells>
  <hyperlinks>
    <hyperlink ref="A1" location="Contents!A1" display="Table of Contents" xr:uid="{ECC42F04-E5D7-425D-B085-D74001411E17}"/>
  </hyperlinks>
  <pageMargins left="0.7" right="0.7" top="0.75" bottom="0.75" header="0.3" footer="0.3"/>
  <pageSetup paperSize="9" orientation="portrait" verticalDpi="0"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07AE37-233E-4FF6-8CB2-D0359E6FE305}">
  <sheetPr>
    <tabColor rgb="FFFFFF00"/>
  </sheetPr>
  <dimension ref="A1:I16"/>
  <sheetViews>
    <sheetView workbookViewId="0"/>
  </sheetViews>
  <sheetFormatPr defaultRowHeight="15"/>
  <cols>
    <col min="1" max="1" width="16.7109375" bestFit="1" customWidth="1"/>
    <col min="2" max="2" width="38.28515625" customWidth="1"/>
  </cols>
  <sheetData>
    <row r="1" spans="1:9">
      <c r="A1" s="232" t="s">
        <v>3717</v>
      </c>
      <c r="B1" s="44" t="s">
        <v>4419</v>
      </c>
      <c r="C1" s="25"/>
      <c r="D1" s="25"/>
      <c r="E1" s="25"/>
      <c r="F1" s="25"/>
      <c r="G1" s="25"/>
    </row>
    <row r="2" spans="1:9">
      <c r="B2" s="25"/>
      <c r="C2" s="25"/>
      <c r="D2" s="25"/>
      <c r="E2" s="25"/>
      <c r="F2" s="25"/>
      <c r="G2" s="25"/>
    </row>
    <row r="3" spans="1:9">
      <c r="B3" s="14" t="s">
        <v>830</v>
      </c>
      <c r="C3" s="284">
        <v>2009</v>
      </c>
      <c r="D3" s="14">
        <v>2019</v>
      </c>
      <c r="E3" s="35"/>
    </row>
    <row r="4" spans="1:9">
      <c r="B4" s="14" t="s">
        <v>244</v>
      </c>
      <c r="C4" s="278">
        <v>4.1624869999999996</v>
      </c>
      <c r="D4" s="278">
        <v>4.3039116433425004</v>
      </c>
      <c r="E4" s="35"/>
    </row>
    <row r="5" spans="1:9">
      <c r="B5" s="14" t="s">
        <v>831</v>
      </c>
      <c r="C5" s="278">
        <v>0.52066299999999999</v>
      </c>
      <c r="D5" s="278">
        <v>1.4523821289604564</v>
      </c>
      <c r="E5" s="35"/>
    </row>
    <row r="6" spans="1:9">
      <c r="B6" s="14" t="s">
        <v>832</v>
      </c>
      <c r="C6" s="278">
        <v>0.19670699999999999</v>
      </c>
      <c r="D6" s="278">
        <v>0.58235954986424909</v>
      </c>
      <c r="E6" s="35"/>
    </row>
    <row r="7" spans="1:9">
      <c r="B7" s="14" t="s">
        <v>833</v>
      </c>
      <c r="C7" s="278">
        <v>0.20704865088692431</v>
      </c>
      <c r="D7" s="278">
        <v>0.3685007260397421</v>
      </c>
      <c r="E7" s="35"/>
    </row>
    <row r="8" spans="1:9">
      <c r="B8" s="14" t="s">
        <v>834</v>
      </c>
      <c r="C8" s="278">
        <v>1.7009064318470035</v>
      </c>
      <c r="D8" s="278">
        <v>3.0266380000000002</v>
      </c>
      <c r="E8" s="35"/>
    </row>
    <row r="9" spans="1:9">
      <c r="B9" s="14"/>
      <c r="C9" s="14"/>
      <c r="D9" s="14"/>
      <c r="E9" s="35"/>
    </row>
    <row r="10" spans="1:9">
      <c r="B10" s="14" t="s">
        <v>835</v>
      </c>
      <c r="C10" s="273">
        <v>7.7860096575793694E-2</v>
      </c>
      <c r="D10" s="273">
        <v>0.10434281227970331</v>
      </c>
      <c r="E10" s="35"/>
    </row>
    <row r="11" spans="1:9">
      <c r="B11" s="11"/>
      <c r="C11" s="11"/>
      <c r="D11" s="11"/>
      <c r="E11" s="11"/>
      <c r="F11" s="11"/>
      <c r="G11" s="11"/>
    </row>
    <row r="12" spans="1:9">
      <c r="B12" s="1069" t="s">
        <v>4435</v>
      </c>
      <c r="C12" s="1069"/>
      <c r="D12" s="1069"/>
      <c r="E12" s="1069"/>
      <c r="F12" s="1069"/>
      <c r="G12" s="1069"/>
      <c r="H12" s="1069"/>
      <c r="I12" s="1069"/>
    </row>
    <row r="13" spans="1:9">
      <c r="B13" s="1069"/>
      <c r="C13" s="1069"/>
      <c r="D13" s="1069"/>
      <c r="E13" s="1069"/>
      <c r="F13" s="1069"/>
      <c r="G13" s="1069"/>
      <c r="H13" s="1069"/>
      <c r="I13" s="1069"/>
    </row>
    <row r="15" spans="1:9">
      <c r="B15" s="1069" t="s">
        <v>4454</v>
      </c>
      <c r="C15" s="1069"/>
      <c r="D15" s="1069"/>
      <c r="E15" s="1069"/>
      <c r="F15" s="1069"/>
      <c r="G15" s="1069"/>
      <c r="H15" s="1069"/>
      <c r="I15" s="1069"/>
    </row>
    <row r="16" spans="1:9">
      <c r="B16" s="1069"/>
      <c r="C16" s="1069"/>
      <c r="D16" s="1069"/>
      <c r="E16" s="1069"/>
      <c r="F16" s="1069"/>
      <c r="G16" s="1069"/>
      <c r="H16" s="1069"/>
      <c r="I16" s="1069"/>
    </row>
  </sheetData>
  <mergeCells count="2">
    <mergeCell ref="B12:I13"/>
    <mergeCell ref="B15:I16"/>
  </mergeCells>
  <hyperlinks>
    <hyperlink ref="A1" location="Contents!A1" display="Table of Contents" xr:uid="{E0565A51-8EE6-44AB-92C8-CC7CEFB0B06D}"/>
  </hyperlink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82047F-30B2-444C-8450-6FE818BE9836}">
  <sheetPr>
    <tabColor theme="7" tint="-0.249977111117893"/>
  </sheetPr>
  <dimension ref="A1"/>
  <sheetViews>
    <sheetView workbookViewId="0"/>
  </sheetViews>
  <sheetFormatPr defaultRowHeight="15"/>
  <sheetData>
    <row r="1" spans="1:1">
      <c r="A1" s="232" t="s">
        <v>3717</v>
      </c>
    </row>
  </sheetData>
  <hyperlinks>
    <hyperlink ref="A1" location="Contents!A1" display="Table of Contents" xr:uid="{D292F9B5-7322-4027-B4B7-E02C2B4FE68F}"/>
  </hyperlinks>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253B36-21ED-4FFD-83D2-B5EE929DD414}">
  <sheetPr>
    <tabColor rgb="FFFFFF00"/>
  </sheetPr>
  <dimension ref="A1:X43"/>
  <sheetViews>
    <sheetView workbookViewId="0"/>
  </sheetViews>
  <sheetFormatPr defaultColWidth="8.85546875" defaultRowHeight="15"/>
  <cols>
    <col min="1" max="1" width="16.7109375" style="40" bestFit="1" customWidth="1"/>
    <col min="2" max="2" width="42.28515625" customWidth="1"/>
    <col min="16" max="16" width="22.7109375" bestFit="1" customWidth="1"/>
    <col min="17" max="18" width="7.42578125" bestFit="1" customWidth="1"/>
    <col min="19" max="27" width="6.7109375" customWidth="1"/>
  </cols>
  <sheetData>
    <row r="1" spans="1:24">
      <c r="A1" s="232" t="s">
        <v>3717</v>
      </c>
      <c r="B1" s="307" t="s">
        <v>3816</v>
      </c>
      <c r="C1" s="25"/>
      <c r="D1" s="25"/>
      <c r="E1" s="25"/>
      <c r="F1" s="25"/>
      <c r="G1" s="25"/>
      <c r="H1" s="25"/>
      <c r="I1" s="25"/>
      <c r="J1" s="25"/>
      <c r="K1" s="25"/>
      <c r="L1" s="25"/>
      <c r="M1" s="25"/>
    </row>
    <row r="2" spans="1:24" ht="18">
      <c r="B2" s="306"/>
      <c r="C2" s="25"/>
      <c r="D2" s="25"/>
      <c r="E2" s="25"/>
      <c r="F2" s="25"/>
      <c r="G2" s="25"/>
      <c r="H2" s="25"/>
      <c r="I2" s="25"/>
      <c r="J2" s="25"/>
      <c r="K2" s="25"/>
      <c r="L2" s="25"/>
      <c r="M2" s="25"/>
    </row>
    <row r="3" spans="1:24">
      <c r="B3" s="14" t="s">
        <v>4600</v>
      </c>
      <c r="C3" s="276">
        <v>2014</v>
      </c>
      <c r="D3" s="276">
        <v>2015</v>
      </c>
      <c r="E3" s="276">
        <v>2016</v>
      </c>
      <c r="F3" s="276">
        <v>2017</v>
      </c>
      <c r="G3" s="276">
        <v>2018</v>
      </c>
      <c r="H3" s="276">
        <v>2019</v>
      </c>
      <c r="I3" s="276">
        <v>2020</v>
      </c>
      <c r="M3" s="9"/>
      <c r="N3" s="9"/>
      <c r="O3" s="9"/>
      <c r="P3" s="9"/>
      <c r="Q3" s="9"/>
      <c r="R3" s="9"/>
      <c r="S3" s="9"/>
      <c r="T3" s="9"/>
      <c r="U3" s="9"/>
      <c r="V3" s="9"/>
      <c r="W3" s="9"/>
    </row>
    <row r="4" spans="1:24">
      <c r="B4" s="176" t="s">
        <v>827</v>
      </c>
      <c r="C4" s="278">
        <v>138.36059999999995</v>
      </c>
      <c r="D4" s="278">
        <v>156.02302369999998</v>
      </c>
      <c r="E4" s="278">
        <v>162.13977630000014</v>
      </c>
      <c r="F4" s="278">
        <v>180.78959999999995</v>
      </c>
      <c r="G4" s="278">
        <v>185.25132020000012</v>
      </c>
      <c r="H4" s="278">
        <v>200.77177980000002</v>
      </c>
      <c r="I4" s="278">
        <v>258.19719605293284</v>
      </c>
      <c r="L4" s="6"/>
      <c r="M4" s="29"/>
      <c r="N4" s="29"/>
      <c r="O4" s="29"/>
      <c r="P4" s="29"/>
      <c r="Q4" s="29"/>
      <c r="R4" s="29"/>
      <c r="S4" s="29"/>
      <c r="T4" s="29"/>
      <c r="U4" s="29"/>
      <c r="V4" s="29"/>
      <c r="W4" s="29"/>
    </row>
    <row r="5" spans="1:24">
      <c r="B5" s="176" t="s">
        <v>828</v>
      </c>
      <c r="C5" s="278">
        <v>38.789999999999964</v>
      </c>
      <c r="D5" s="278">
        <v>35.039999999999964</v>
      </c>
      <c r="E5" s="278">
        <v>21.860000000000127</v>
      </c>
      <c r="F5" s="278">
        <v>18.039999999999964</v>
      </c>
      <c r="G5" s="278">
        <v>20.202020200000106</v>
      </c>
      <c r="H5" s="278">
        <v>15.7979798</v>
      </c>
      <c r="I5" s="908">
        <v>19.399999999999999</v>
      </c>
      <c r="L5" s="6"/>
      <c r="M5" s="29"/>
      <c r="N5" s="29"/>
      <c r="O5" s="29"/>
      <c r="P5" s="29"/>
      <c r="Q5" s="29"/>
      <c r="R5" s="29"/>
      <c r="S5" s="29"/>
      <c r="T5" s="29"/>
      <c r="U5" s="29"/>
      <c r="V5" s="29"/>
      <c r="W5" s="29"/>
      <c r="X5" s="10"/>
    </row>
    <row r="6" spans="1:24">
      <c r="B6" s="176" t="s">
        <v>495</v>
      </c>
      <c r="C6" s="278">
        <v>51.199999999999989</v>
      </c>
      <c r="D6" s="278">
        <v>62.800000000000011</v>
      </c>
      <c r="E6" s="278">
        <v>55.300000000000011</v>
      </c>
      <c r="F6" s="278">
        <v>52</v>
      </c>
      <c r="G6" s="278">
        <v>51.3</v>
      </c>
      <c r="H6" s="278">
        <v>60.4</v>
      </c>
      <c r="I6" s="278">
        <v>93</v>
      </c>
      <c r="L6" s="6"/>
      <c r="M6" s="29"/>
      <c r="N6" s="29"/>
      <c r="O6" s="29"/>
      <c r="P6" s="29"/>
      <c r="Q6" s="29"/>
      <c r="R6" s="29"/>
      <c r="S6" s="29"/>
      <c r="T6" s="29"/>
      <c r="U6" s="29"/>
      <c r="V6" s="29"/>
      <c r="W6" s="29"/>
      <c r="X6" s="10"/>
    </row>
    <row r="7" spans="1:24">
      <c r="B7" s="176" t="s">
        <v>103</v>
      </c>
      <c r="C7" s="278">
        <v>40</v>
      </c>
      <c r="D7" s="278">
        <v>49.699999999999989</v>
      </c>
      <c r="E7" s="278">
        <v>78.300000000000011</v>
      </c>
      <c r="F7" s="278">
        <v>103</v>
      </c>
      <c r="G7" s="278">
        <v>103</v>
      </c>
      <c r="H7" s="278">
        <v>115</v>
      </c>
      <c r="I7" s="278">
        <v>139</v>
      </c>
      <c r="L7" s="6"/>
      <c r="M7" s="29"/>
      <c r="N7" s="29"/>
      <c r="O7" s="29"/>
      <c r="P7" s="29"/>
      <c r="Q7" s="29"/>
      <c r="R7" s="29"/>
      <c r="S7" s="29"/>
      <c r="T7" s="29"/>
      <c r="U7" s="29"/>
      <c r="V7" s="29"/>
      <c r="W7" s="29"/>
      <c r="X7" s="10"/>
    </row>
    <row r="8" spans="1:24" ht="15.75" customHeight="1">
      <c r="B8" s="252" t="s">
        <v>829</v>
      </c>
      <c r="C8" s="278">
        <v>8.3706000000000103</v>
      </c>
      <c r="D8" s="278">
        <v>8.4830237000000039</v>
      </c>
      <c r="E8" s="278">
        <v>6.6797762999999861</v>
      </c>
      <c r="F8" s="278">
        <v>7.7496000000000151</v>
      </c>
      <c r="G8" s="278">
        <v>10.749300000000005</v>
      </c>
      <c r="H8" s="278">
        <v>9.5848000000000013</v>
      </c>
      <c r="I8" s="278">
        <v>4.7971960529328044</v>
      </c>
      <c r="L8" s="5"/>
      <c r="M8" s="29"/>
      <c r="N8" s="29"/>
      <c r="O8" s="29"/>
      <c r="P8" s="29"/>
      <c r="Q8" s="29"/>
      <c r="R8" s="29"/>
      <c r="S8" s="29"/>
      <c r="T8" s="29"/>
      <c r="U8" s="29"/>
      <c r="V8" s="29"/>
      <c r="W8" s="29"/>
      <c r="X8" s="10"/>
    </row>
    <row r="9" spans="1:24">
      <c r="B9" s="35"/>
      <c r="C9" s="35"/>
      <c r="D9" s="35"/>
      <c r="E9" s="35"/>
      <c r="F9" s="35"/>
      <c r="G9" s="35"/>
      <c r="H9" s="35"/>
      <c r="I9" s="35"/>
      <c r="J9" s="35"/>
      <c r="K9" s="35"/>
      <c r="L9" s="35"/>
      <c r="M9" s="35"/>
    </row>
    <row r="10" spans="1:24">
      <c r="B10" s="1070" t="s">
        <v>3785</v>
      </c>
      <c r="C10" s="1070"/>
      <c r="D10" s="1070"/>
      <c r="E10" s="1070"/>
      <c r="F10" s="1070"/>
      <c r="G10" s="1070"/>
      <c r="H10" s="1070"/>
      <c r="I10" s="1070"/>
      <c r="J10" s="1070"/>
      <c r="K10" s="35"/>
      <c r="L10" s="35"/>
      <c r="M10" s="35"/>
    </row>
    <row r="11" spans="1:24" s="40" customFormat="1">
      <c r="B11" s="1070"/>
      <c r="C11" s="1070"/>
      <c r="D11" s="1070"/>
      <c r="E11" s="1070"/>
      <c r="F11" s="1070"/>
      <c r="G11" s="1070"/>
      <c r="H11" s="1070"/>
      <c r="I11" s="1070"/>
      <c r="J11" s="1070"/>
      <c r="K11" s="35"/>
      <c r="L11" s="35"/>
      <c r="M11" s="35"/>
    </row>
    <row r="12" spans="1:24">
      <c r="B12" s="791"/>
      <c r="C12" s="791"/>
      <c r="D12" s="791"/>
      <c r="E12" s="791"/>
      <c r="F12" s="791"/>
      <c r="G12" s="791"/>
      <c r="H12" s="791"/>
      <c r="I12" s="791"/>
      <c r="J12" s="791"/>
    </row>
    <row r="13" spans="1:24" ht="15" customHeight="1">
      <c r="B13" s="1060" t="s">
        <v>4413</v>
      </c>
      <c r="C13" s="1060"/>
      <c r="D13" s="1060"/>
      <c r="E13" s="1060"/>
      <c r="F13" s="1060"/>
      <c r="G13" s="1060"/>
      <c r="H13" s="1060"/>
      <c r="I13" s="1060"/>
      <c r="J13" s="1060"/>
      <c r="K13" s="1"/>
    </row>
    <row r="14" spans="1:24">
      <c r="B14" s="1060"/>
      <c r="C14" s="1060"/>
      <c r="D14" s="1060"/>
      <c r="E14" s="1060"/>
      <c r="F14" s="1060"/>
      <c r="G14" s="1060"/>
      <c r="H14" s="1060"/>
      <c r="I14" s="1060"/>
      <c r="J14" s="1060"/>
      <c r="K14" s="1"/>
    </row>
    <row r="15" spans="1:24">
      <c r="B15" s="1060"/>
      <c r="C15" s="1060"/>
      <c r="D15" s="1060"/>
      <c r="E15" s="1060"/>
      <c r="F15" s="1060"/>
      <c r="G15" s="1060"/>
      <c r="H15" s="1060"/>
      <c r="I15" s="1060"/>
      <c r="J15" s="1060"/>
      <c r="K15" s="1"/>
    </row>
    <row r="16" spans="1:24">
      <c r="B16" s="1060"/>
      <c r="C16" s="1060"/>
      <c r="D16" s="1060"/>
      <c r="E16" s="1060"/>
      <c r="F16" s="1060"/>
      <c r="G16" s="1060"/>
      <c r="H16" s="1060"/>
      <c r="I16" s="1060"/>
      <c r="J16" s="1060"/>
      <c r="K16" s="1"/>
    </row>
    <row r="17" spans="2:11">
      <c r="B17" s="1060"/>
      <c r="C17" s="1060"/>
      <c r="D17" s="1060"/>
      <c r="E17" s="1060"/>
      <c r="F17" s="1060"/>
      <c r="G17" s="1060"/>
      <c r="H17" s="1060"/>
      <c r="I17" s="1060"/>
      <c r="J17" s="1060"/>
      <c r="K17" s="1"/>
    </row>
    <row r="18" spans="2:11">
      <c r="B18" s="1060"/>
      <c r="C18" s="1060"/>
      <c r="D18" s="1060"/>
      <c r="E18" s="1060"/>
      <c r="F18" s="1060"/>
      <c r="G18" s="1060"/>
      <c r="H18" s="1060"/>
      <c r="I18" s="1060"/>
      <c r="J18" s="1060"/>
      <c r="K18" s="1"/>
    </row>
    <row r="19" spans="2:11">
      <c r="B19" s="1060"/>
      <c r="C19" s="1060"/>
      <c r="D19" s="1060"/>
      <c r="E19" s="1060"/>
      <c r="F19" s="1060"/>
      <c r="G19" s="1060"/>
      <c r="H19" s="1060"/>
      <c r="I19" s="1060"/>
      <c r="J19" s="1060"/>
      <c r="K19" s="1"/>
    </row>
    <row r="20" spans="2:11">
      <c r="B20" s="1060"/>
      <c r="C20" s="1060"/>
      <c r="D20" s="1060"/>
      <c r="E20" s="1060"/>
      <c r="F20" s="1060"/>
      <c r="G20" s="1060"/>
      <c r="H20" s="1060"/>
      <c r="I20" s="1060"/>
      <c r="J20" s="1060"/>
      <c r="K20" s="1"/>
    </row>
    <row r="21" spans="2:11">
      <c r="B21" s="1060"/>
      <c r="C21" s="1060"/>
      <c r="D21" s="1060"/>
      <c r="E21" s="1060"/>
      <c r="F21" s="1060"/>
      <c r="G21" s="1060"/>
      <c r="H21" s="1060"/>
      <c r="I21" s="1060"/>
      <c r="J21" s="1060"/>
      <c r="K21" s="1"/>
    </row>
    <row r="22" spans="2:11">
      <c r="B22" s="1060"/>
      <c r="C22" s="1060"/>
      <c r="D22" s="1060"/>
      <c r="E22" s="1060"/>
      <c r="F22" s="1060"/>
      <c r="G22" s="1060"/>
      <c r="H22" s="1060"/>
      <c r="I22" s="1060"/>
      <c r="J22" s="1060"/>
      <c r="K22" s="1"/>
    </row>
    <row r="23" spans="2:11">
      <c r="B23" s="1060"/>
      <c r="C23" s="1060"/>
      <c r="D23" s="1060"/>
      <c r="E23" s="1060"/>
      <c r="F23" s="1060"/>
      <c r="G23" s="1060"/>
      <c r="H23" s="1060"/>
      <c r="I23" s="1060"/>
      <c r="J23" s="1060"/>
      <c r="K23" s="1"/>
    </row>
    <row r="24" spans="2:11">
      <c r="B24" s="1060"/>
      <c r="C24" s="1060"/>
      <c r="D24" s="1060"/>
      <c r="E24" s="1060"/>
      <c r="F24" s="1060"/>
      <c r="G24" s="1060"/>
      <c r="H24" s="1060"/>
      <c r="I24" s="1060"/>
      <c r="J24" s="1060"/>
      <c r="K24" s="1"/>
    </row>
    <row r="25" spans="2:11">
      <c r="B25" s="1060"/>
      <c r="C25" s="1060"/>
      <c r="D25" s="1060"/>
      <c r="E25" s="1060"/>
      <c r="F25" s="1060"/>
      <c r="G25" s="1060"/>
      <c r="H25" s="1060"/>
      <c r="I25" s="1060"/>
      <c r="J25" s="1060"/>
      <c r="K25" s="1"/>
    </row>
    <row r="26" spans="2:11">
      <c r="B26" s="1060"/>
      <c r="C26" s="1060"/>
      <c r="D26" s="1060"/>
      <c r="E26" s="1060"/>
      <c r="F26" s="1060"/>
      <c r="G26" s="1060"/>
      <c r="H26" s="1060"/>
      <c r="I26" s="1060"/>
      <c r="J26" s="1060"/>
      <c r="K26" s="1"/>
    </row>
    <row r="27" spans="2:11">
      <c r="B27" s="1060"/>
      <c r="C27" s="1060"/>
      <c r="D27" s="1060"/>
      <c r="E27" s="1060"/>
      <c r="F27" s="1060"/>
      <c r="G27" s="1060"/>
      <c r="H27" s="1060"/>
      <c r="I27" s="1060"/>
      <c r="J27" s="1060"/>
      <c r="K27" s="1"/>
    </row>
    <row r="28" spans="2:11">
      <c r="B28" s="1060"/>
      <c r="C28" s="1060"/>
      <c r="D28" s="1060"/>
      <c r="E28" s="1060"/>
      <c r="F28" s="1060"/>
      <c r="G28" s="1060"/>
      <c r="H28" s="1060"/>
      <c r="I28" s="1060"/>
      <c r="J28" s="1060"/>
      <c r="K28" s="1"/>
    </row>
    <row r="29" spans="2:11">
      <c r="B29" s="1060"/>
      <c r="C29" s="1060"/>
      <c r="D29" s="1060"/>
      <c r="E29" s="1060"/>
      <c r="F29" s="1060"/>
      <c r="G29" s="1060"/>
      <c r="H29" s="1060"/>
      <c r="I29" s="1060"/>
      <c r="J29" s="1060"/>
      <c r="K29" s="1"/>
    </row>
    <row r="30" spans="2:11">
      <c r="B30" s="1060"/>
      <c r="C30" s="1060"/>
      <c r="D30" s="1060"/>
      <c r="E30" s="1060"/>
      <c r="F30" s="1060"/>
      <c r="G30" s="1060"/>
      <c r="H30" s="1060"/>
      <c r="I30" s="1060"/>
      <c r="J30" s="1060"/>
      <c r="K30" s="1"/>
    </row>
    <row r="31" spans="2:11">
      <c r="B31" s="39"/>
      <c r="C31" s="39"/>
      <c r="D31" s="39"/>
      <c r="E31" s="39"/>
      <c r="F31" s="39"/>
      <c r="G31" s="39"/>
      <c r="H31" s="39"/>
      <c r="I31" s="39"/>
      <c r="J31" s="39"/>
      <c r="K31" s="1"/>
    </row>
    <row r="32" spans="2:11">
      <c r="B32" s="39"/>
      <c r="C32" s="39"/>
      <c r="D32" s="39"/>
      <c r="E32" s="39"/>
      <c r="F32" s="39"/>
      <c r="G32" s="39"/>
      <c r="H32" s="39"/>
      <c r="I32" s="39"/>
      <c r="J32" s="39"/>
      <c r="K32" s="1"/>
    </row>
    <row r="33" spans="2:11">
      <c r="B33" s="39"/>
      <c r="C33" s="39"/>
      <c r="D33" s="39"/>
      <c r="E33" s="39"/>
      <c r="F33" s="39"/>
      <c r="G33" s="39"/>
      <c r="H33" s="39"/>
      <c r="I33" s="39"/>
      <c r="J33" s="39"/>
      <c r="K33" s="1"/>
    </row>
    <row r="34" spans="2:11">
      <c r="B34" s="39"/>
      <c r="C34" s="39"/>
      <c r="D34" s="39"/>
      <c r="E34" s="39"/>
      <c r="F34" s="39"/>
      <c r="G34" s="39"/>
      <c r="H34" s="39"/>
      <c r="I34" s="39"/>
      <c r="J34" s="39"/>
    </row>
    <row r="35" spans="2:11">
      <c r="B35" s="3"/>
      <c r="C35" s="3"/>
      <c r="D35" s="3"/>
      <c r="E35" s="3"/>
      <c r="F35" s="3"/>
      <c r="G35" s="3"/>
      <c r="H35" s="3"/>
      <c r="I35" s="3"/>
      <c r="J35" s="3"/>
    </row>
    <row r="36" spans="2:11">
      <c r="B36" s="1"/>
      <c r="C36" s="1"/>
      <c r="D36" s="1"/>
      <c r="E36" s="1"/>
      <c r="F36" s="1"/>
      <c r="G36" s="1"/>
      <c r="H36" s="1"/>
      <c r="I36" s="1"/>
    </row>
    <row r="37" spans="2:11">
      <c r="B37" s="1"/>
      <c r="C37" s="1"/>
      <c r="D37" s="1"/>
      <c r="E37" s="1"/>
      <c r="F37" s="1"/>
      <c r="G37" s="1"/>
      <c r="H37" s="1"/>
      <c r="I37" s="1"/>
    </row>
    <row r="38" spans="2:11">
      <c r="B38" s="1"/>
      <c r="C38" s="1"/>
      <c r="D38" s="1"/>
      <c r="E38" s="1"/>
      <c r="F38" s="1"/>
      <c r="G38" s="1"/>
      <c r="H38" s="1"/>
      <c r="I38" s="1"/>
    </row>
    <row r="39" spans="2:11">
      <c r="B39" s="1"/>
      <c r="C39" s="1"/>
      <c r="D39" s="1"/>
      <c r="E39" s="1"/>
      <c r="F39" s="1"/>
      <c r="G39" s="1"/>
      <c r="H39" s="1"/>
      <c r="I39" s="1"/>
    </row>
    <row r="40" spans="2:11">
      <c r="B40" s="1"/>
      <c r="C40" s="1"/>
      <c r="D40" s="1"/>
      <c r="E40" s="1"/>
      <c r="F40" s="1"/>
      <c r="G40" s="1"/>
      <c r="H40" s="1"/>
      <c r="I40" s="1"/>
    </row>
    <row r="41" spans="2:11">
      <c r="B41" s="1"/>
      <c r="C41" s="1"/>
      <c r="D41" s="1"/>
      <c r="E41" s="1"/>
      <c r="F41" s="1"/>
      <c r="G41" s="1"/>
      <c r="H41" s="1"/>
      <c r="I41" s="1"/>
    </row>
    <row r="42" spans="2:11">
      <c r="B42" s="1"/>
      <c r="C42" s="1"/>
      <c r="D42" s="1"/>
      <c r="E42" s="1"/>
      <c r="F42" s="1"/>
      <c r="G42" s="1"/>
      <c r="H42" s="1"/>
      <c r="I42" s="1"/>
    </row>
    <row r="43" spans="2:11">
      <c r="B43" s="1"/>
      <c r="C43" s="1"/>
      <c r="D43" s="1"/>
      <c r="E43" s="1"/>
      <c r="F43" s="1"/>
      <c r="G43" s="1"/>
      <c r="H43" s="1"/>
      <c r="I43" s="1"/>
    </row>
  </sheetData>
  <mergeCells count="2">
    <mergeCell ref="B13:J30"/>
    <mergeCell ref="B10:J11"/>
  </mergeCells>
  <hyperlinks>
    <hyperlink ref="A1" location="Contents!A1" display="Table of Contents" xr:uid="{305B9150-0241-47FC-91BE-A48498F2DB15}"/>
  </hyperlink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F66E19-117E-4146-A916-0174FA1C1FE0}">
  <sheetPr>
    <tabColor theme="7" tint="-0.249977111117893"/>
  </sheetPr>
  <dimension ref="A1"/>
  <sheetViews>
    <sheetView workbookViewId="0"/>
  </sheetViews>
  <sheetFormatPr defaultRowHeight="15"/>
  <sheetData>
    <row r="1" spans="1:1">
      <c r="A1" s="232" t="s">
        <v>3717</v>
      </c>
    </row>
  </sheetData>
  <hyperlinks>
    <hyperlink ref="A1" location="Contents!A1" display="Table of Contents" xr:uid="{3EFA7BE9-25D5-465F-BB6E-097ED73A5A9B}"/>
  </hyperlinks>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D822DA-0CAB-45E5-B14A-FF85A6A173B2}">
  <sheetPr>
    <tabColor rgb="FFFFFF00"/>
  </sheetPr>
  <dimension ref="A1:M11"/>
  <sheetViews>
    <sheetView workbookViewId="0"/>
  </sheetViews>
  <sheetFormatPr defaultRowHeight="15"/>
  <cols>
    <col min="1" max="1" width="16.7109375" bestFit="1" customWidth="1"/>
    <col min="2" max="2" width="19" customWidth="1"/>
  </cols>
  <sheetData>
    <row r="1" spans="1:13">
      <c r="A1" s="232" t="s">
        <v>3717</v>
      </c>
      <c r="B1" s="152" t="s">
        <v>3817</v>
      </c>
      <c r="C1" s="25"/>
      <c r="D1" s="25"/>
      <c r="E1" s="25"/>
      <c r="F1" s="25"/>
      <c r="G1" s="25"/>
      <c r="H1" s="25"/>
      <c r="I1" s="25"/>
      <c r="J1" s="25"/>
      <c r="K1" s="25"/>
      <c r="L1" s="25"/>
      <c r="M1" s="25"/>
    </row>
    <row r="2" spans="1:13">
      <c r="B2" s="25"/>
      <c r="C2" s="25"/>
      <c r="D2" s="25"/>
      <c r="E2" s="25"/>
      <c r="F2" s="25"/>
      <c r="G2" s="25"/>
      <c r="H2" s="25"/>
      <c r="I2" s="25"/>
      <c r="J2" s="25"/>
      <c r="K2" s="25"/>
      <c r="L2" s="25"/>
      <c r="M2" s="25"/>
    </row>
    <row r="3" spans="1:13">
      <c r="B3" s="14"/>
      <c r="C3" s="310">
        <v>2010</v>
      </c>
      <c r="D3" s="310">
        <v>2011</v>
      </c>
      <c r="E3" s="310">
        <v>2012</v>
      </c>
      <c r="F3" s="310">
        <v>2013</v>
      </c>
      <c r="G3" s="310">
        <v>2014</v>
      </c>
      <c r="H3" s="310">
        <v>2015</v>
      </c>
      <c r="I3" s="310">
        <v>2016</v>
      </c>
      <c r="J3" s="310">
        <v>2017</v>
      </c>
      <c r="K3" s="310">
        <v>2018</v>
      </c>
      <c r="L3" s="310">
        <v>2019</v>
      </c>
      <c r="M3" s="310">
        <v>2020</v>
      </c>
    </row>
    <row r="4" spans="1:13">
      <c r="B4" s="14" t="s">
        <v>3786</v>
      </c>
      <c r="C4" s="311">
        <v>0.59541449304166494</v>
      </c>
      <c r="D4" s="311">
        <v>0.55974407244870383</v>
      </c>
      <c r="E4" s="311">
        <v>0.47742495675568181</v>
      </c>
      <c r="F4" s="311">
        <v>0.47663561279220507</v>
      </c>
      <c r="G4" s="311">
        <v>0.49627839921609118</v>
      </c>
      <c r="H4" s="311">
        <v>0.40690933553857245</v>
      </c>
      <c r="I4" s="311">
        <v>0.41303505360667025</v>
      </c>
      <c r="J4" s="311">
        <v>0.32973362717976984</v>
      </c>
      <c r="K4" s="311">
        <v>0.33490430605730009</v>
      </c>
      <c r="L4" s="311">
        <v>0.24741693747534019</v>
      </c>
      <c r="M4" s="311">
        <v>0.16718128669010462</v>
      </c>
    </row>
    <row r="5" spans="1:13">
      <c r="B5" s="176" t="s">
        <v>3787</v>
      </c>
      <c r="C5" s="312">
        <v>0.40458550695833506</v>
      </c>
      <c r="D5" s="312">
        <v>0.44025592755129617</v>
      </c>
      <c r="E5" s="312">
        <v>0.52257504324431825</v>
      </c>
      <c r="F5" s="312">
        <v>0.52336438720779488</v>
      </c>
      <c r="G5" s="312">
        <v>0.50372160078390882</v>
      </c>
      <c r="H5" s="312">
        <v>0.59309066446142755</v>
      </c>
      <c r="I5" s="311">
        <v>0.58696494639332975</v>
      </c>
      <c r="J5" s="311">
        <v>0.67026637282023016</v>
      </c>
      <c r="K5" s="311">
        <v>0.66509569394269985</v>
      </c>
      <c r="L5" s="311">
        <v>0.75258306252465978</v>
      </c>
      <c r="M5" s="311">
        <v>0.83281871330989532</v>
      </c>
    </row>
    <row r="8" spans="1:13">
      <c r="B8" s="1071" t="s">
        <v>4358</v>
      </c>
      <c r="C8" s="1071"/>
      <c r="D8" s="1071"/>
      <c r="E8" s="1071"/>
      <c r="F8" s="1071"/>
      <c r="G8" s="1071"/>
      <c r="H8" s="1071"/>
      <c r="I8" s="1071"/>
      <c r="J8" s="1071"/>
      <c r="K8" s="1071"/>
      <c r="L8" s="1071"/>
      <c r="M8" s="1071"/>
    </row>
    <row r="9" spans="1:13">
      <c r="B9" s="1071"/>
      <c r="C9" s="1071"/>
      <c r="D9" s="1071"/>
      <c r="E9" s="1071"/>
      <c r="F9" s="1071"/>
      <c r="G9" s="1071"/>
      <c r="H9" s="1071"/>
      <c r="I9" s="1071"/>
      <c r="J9" s="1071"/>
      <c r="K9" s="1071"/>
      <c r="L9" s="1071"/>
      <c r="M9" s="1071"/>
    </row>
    <row r="10" spans="1:13">
      <c r="B10" s="1071"/>
      <c r="C10" s="1071"/>
      <c r="D10" s="1071"/>
      <c r="E10" s="1071"/>
      <c r="F10" s="1071"/>
      <c r="G10" s="1071"/>
      <c r="H10" s="1071"/>
      <c r="I10" s="1071"/>
      <c r="J10" s="1071"/>
      <c r="K10" s="1071"/>
      <c r="L10" s="1071"/>
      <c r="M10" s="1071"/>
    </row>
    <row r="11" spans="1:13">
      <c r="B11" s="1071"/>
      <c r="C11" s="1071"/>
      <c r="D11" s="1071"/>
      <c r="E11" s="1071"/>
      <c r="F11" s="1071"/>
      <c r="G11" s="1071"/>
      <c r="H11" s="1071"/>
      <c r="I11" s="1071"/>
      <c r="J11" s="1071"/>
      <c r="K11" s="1071"/>
      <c r="L11" s="1071"/>
      <c r="M11" s="1071"/>
    </row>
  </sheetData>
  <mergeCells count="1">
    <mergeCell ref="B8:M11"/>
  </mergeCells>
  <hyperlinks>
    <hyperlink ref="A1" location="Contents!A1" display="Table of Contents" xr:uid="{4AB48E1E-3E1C-47B4-82EB-A6D9BD0A6251}"/>
  </hyperlinks>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7EF44D-4C22-4FCD-98A2-B194BD923277}">
  <sheetPr>
    <tabColor theme="7" tint="-0.249977111117893"/>
  </sheetPr>
  <dimension ref="A1"/>
  <sheetViews>
    <sheetView workbookViewId="0"/>
  </sheetViews>
  <sheetFormatPr defaultRowHeight="15"/>
  <sheetData>
    <row r="1" spans="1:1">
      <c r="A1" s="232" t="s">
        <v>3717</v>
      </c>
    </row>
  </sheetData>
  <hyperlinks>
    <hyperlink ref="A1" location="Contents!A1" display="Table of Contents" xr:uid="{B4AF3458-F6C7-4F79-8C5C-CD8353DE5402}"/>
  </hyperlinks>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4A8BAD-0B5D-4610-A825-01511C2DC557}">
  <sheetPr>
    <tabColor rgb="FFFFFF00"/>
  </sheetPr>
  <dimension ref="A1:I28"/>
  <sheetViews>
    <sheetView workbookViewId="0"/>
  </sheetViews>
  <sheetFormatPr defaultColWidth="8.85546875" defaultRowHeight="14.25"/>
  <cols>
    <col min="1" max="1" width="16.7109375" style="25" customWidth="1"/>
    <col min="2" max="2" width="8.85546875" style="25"/>
    <col min="3" max="3" width="10.85546875" style="25" bestFit="1" customWidth="1"/>
    <col min="4" max="4" width="21.85546875" style="25" bestFit="1" customWidth="1"/>
    <col min="5" max="5" width="12" style="25" bestFit="1" customWidth="1"/>
    <col min="6" max="6" width="14.140625" style="25" bestFit="1" customWidth="1"/>
    <col min="7" max="7" width="17.42578125" style="25" customWidth="1"/>
    <col min="8" max="16384" width="8.85546875" style="25"/>
  </cols>
  <sheetData>
    <row r="1" spans="1:9" ht="15">
      <c r="A1" s="232" t="s">
        <v>3717</v>
      </c>
      <c r="B1" s="44" t="s">
        <v>3788</v>
      </c>
    </row>
    <row r="2" spans="1:9" ht="18">
      <c r="B2" s="280"/>
    </row>
    <row r="3" spans="1:9">
      <c r="B3" s="14"/>
      <c r="C3" s="1072" t="s">
        <v>858</v>
      </c>
      <c r="D3" s="1072"/>
      <c r="E3" s="1072"/>
      <c r="F3" s="1072"/>
      <c r="G3" s="14"/>
      <c r="H3" s="35"/>
      <c r="I3" s="35"/>
    </row>
    <row r="4" spans="1:9" ht="25.5">
      <c r="B4" s="14"/>
      <c r="C4" s="14" t="s">
        <v>205</v>
      </c>
      <c r="D4" s="14" t="s">
        <v>859</v>
      </c>
      <c r="E4" s="14" t="s">
        <v>828</v>
      </c>
      <c r="F4" s="14" t="s">
        <v>860</v>
      </c>
      <c r="G4" s="315" t="s">
        <v>861</v>
      </c>
      <c r="H4" s="35"/>
      <c r="I4" s="35"/>
    </row>
    <row r="5" spans="1:9">
      <c r="B5" s="14">
        <v>2010</v>
      </c>
      <c r="C5" s="267">
        <v>13930.329071419981</v>
      </c>
      <c r="D5" s="314">
        <v>782.98988008000015</v>
      </c>
      <c r="E5" s="314">
        <v>3385.72192239999</v>
      </c>
      <c r="F5" s="314">
        <v>2681.4769406</v>
      </c>
      <c r="G5" s="263">
        <v>0.20060673365757964</v>
      </c>
      <c r="H5" s="35"/>
      <c r="I5" s="270"/>
    </row>
    <row r="6" spans="1:9">
      <c r="B6" s="14">
        <v>2011</v>
      </c>
      <c r="C6" s="267">
        <v>14545.43466751999</v>
      </c>
      <c r="D6" s="314">
        <v>931.38066320999997</v>
      </c>
      <c r="E6" s="314">
        <v>3453.9194375000002</v>
      </c>
      <c r="F6" s="314">
        <v>2570.8848400000002</v>
      </c>
      <c r="G6" s="263">
        <v>0.20395208270875903</v>
      </c>
      <c r="H6" s="35"/>
      <c r="I6" s="270"/>
    </row>
    <row r="7" spans="1:9">
      <c r="B7" s="14">
        <v>2012</v>
      </c>
      <c r="C7" s="267">
        <v>14822.410895079978</v>
      </c>
      <c r="D7" s="314">
        <v>1094.7245373000001</v>
      </c>
      <c r="E7" s="314">
        <v>3631.6943542999902</v>
      </c>
      <c r="F7" s="314">
        <v>2397.9804260000001</v>
      </c>
      <c r="G7" s="263">
        <v>0.2153578969243217</v>
      </c>
      <c r="H7" s="35"/>
      <c r="I7" s="270"/>
    </row>
    <row r="8" spans="1:9">
      <c r="B8" s="14">
        <v>2013</v>
      </c>
      <c r="C8" s="267">
        <v>15098.591065539978</v>
      </c>
      <c r="D8" s="314">
        <v>1279.3953493600097</v>
      </c>
      <c r="E8" s="314">
        <v>3747.9922276999901</v>
      </c>
      <c r="F8" s="314">
        <v>2414.360584</v>
      </c>
      <c r="G8" s="263">
        <v>0.22303957036845068</v>
      </c>
      <c r="H8" s="35"/>
      <c r="I8" s="270"/>
    </row>
    <row r="9" spans="1:9">
      <c r="B9" s="14">
        <v>2014</v>
      </c>
      <c r="C9" s="267">
        <v>15182.28892687999</v>
      </c>
      <c r="D9" s="314">
        <v>1457.4506493800004</v>
      </c>
      <c r="E9" s="314">
        <v>3849.5117218999899</v>
      </c>
      <c r="F9" s="314">
        <v>2462.9896509999999</v>
      </c>
      <c r="G9" s="263">
        <v>0.23121761326203907</v>
      </c>
      <c r="H9" s="35"/>
      <c r="I9" s="270"/>
    </row>
    <row r="10" spans="1:9">
      <c r="B10" s="14">
        <v>2015</v>
      </c>
      <c r="C10" s="267">
        <v>15311.33236898999</v>
      </c>
      <c r="D10" s="314">
        <v>1642.0520789999905</v>
      </c>
      <c r="E10" s="314">
        <v>3864.4317077999999</v>
      </c>
      <c r="F10" s="314">
        <v>2496.1207169999898</v>
      </c>
      <c r="G10" s="263">
        <v>0.23618850033117761</v>
      </c>
      <c r="H10" s="35"/>
      <c r="I10" s="270"/>
    </row>
    <row r="11" spans="1:9">
      <c r="B11" s="14">
        <v>2016</v>
      </c>
      <c r="C11" s="267">
        <v>15496.798714179991</v>
      </c>
      <c r="D11" s="314">
        <v>1880.8954158900001</v>
      </c>
      <c r="E11" s="314">
        <v>4019.5165730999902</v>
      </c>
      <c r="F11" s="314">
        <v>2528.2339809999999</v>
      </c>
      <c r="G11" s="263">
        <v>0.24661660700057775</v>
      </c>
      <c r="H11" s="35"/>
      <c r="I11" s="270"/>
    </row>
    <row r="12" spans="1:9">
      <c r="B12" s="14">
        <v>2017</v>
      </c>
      <c r="C12" s="267">
        <v>15750.371490349989</v>
      </c>
      <c r="D12" s="314">
        <v>2200.55957584</v>
      </c>
      <c r="E12" s="314">
        <v>4075.4546824999902</v>
      </c>
      <c r="F12" s="314">
        <v>2543.9898239999902</v>
      </c>
      <c r="G12" s="263">
        <v>0.25543013128850228</v>
      </c>
      <c r="H12" s="35"/>
      <c r="I12" s="270"/>
    </row>
    <row r="13" spans="1:9">
      <c r="B13" s="14">
        <v>2018</v>
      </c>
      <c r="C13" s="267">
        <v>16233.117228729978</v>
      </c>
      <c r="D13" s="314">
        <v>2502.8411959999903</v>
      </c>
      <c r="E13" s="314">
        <v>4209.2218757999999</v>
      </c>
      <c r="F13" s="314">
        <v>2614.3913739999898</v>
      </c>
      <c r="G13" s="263">
        <v>0.26260467731110526</v>
      </c>
      <c r="H13" s="35"/>
      <c r="I13" s="270"/>
    </row>
    <row r="14" spans="1:9">
      <c r="B14" s="14">
        <v>2019</v>
      </c>
      <c r="C14" s="267">
        <v>16114.042116317158</v>
      </c>
      <c r="D14" s="314">
        <v>2803.8480363183298</v>
      </c>
      <c r="E14" s="314">
        <v>4261.2410234503304</v>
      </c>
      <c r="F14" s="314">
        <v>2720.6744705169899</v>
      </c>
      <c r="G14" s="263">
        <v>0.27278540836059778</v>
      </c>
      <c r="H14" s="35"/>
      <c r="I14" s="270"/>
    </row>
    <row r="15" spans="1:9">
      <c r="B15" s="14">
        <v>2020</v>
      </c>
      <c r="C15" s="267">
        <v>15756.631292859731</v>
      </c>
      <c r="D15" s="314">
        <v>3137.4629421013906</v>
      </c>
      <c r="E15" s="314">
        <v>4355.0416360137096</v>
      </c>
      <c r="F15" s="314">
        <v>2616.6124407482098</v>
      </c>
      <c r="G15" s="263">
        <v>0.28984634509327578</v>
      </c>
      <c r="H15" s="35"/>
      <c r="I15" s="270"/>
    </row>
    <row r="16" spans="1:9">
      <c r="B16" s="35"/>
      <c r="C16" s="35"/>
      <c r="D16" s="35"/>
      <c r="E16" s="35"/>
      <c r="F16" s="35"/>
      <c r="G16" s="35"/>
      <c r="H16" s="35"/>
      <c r="I16" s="35"/>
    </row>
    <row r="17" spans="2:7">
      <c r="C17" s="281"/>
      <c r="D17" s="281"/>
      <c r="E17" s="281"/>
      <c r="F17" s="281"/>
    </row>
    <row r="18" spans="2:7" ht="14.25" customHeight="1">
      <c r="B18" s="1073" t="s">
        <v>4359</v>
      </c>
      <c r="C18" s="1073"/>
      <c r="D18" s="1073"/>
      <c r="E18" s="1073"/>
      <c r="F18" s="1073"/>
      <c r="G18" s="1073"/>
    </row>
    <row r="19" spans="2:7">
      <c r="B19" s="1073"/>
      <c r="C19" s="1073"/>
      <c r="D19" s="1073"/>
      <c r="E19" s="1073"/>
      <c r="F19" s="1073"/>
      <c r="G19" s="1073"/>
    </row>
    <row r="20" spans="2:7">
      <c r="B20" s="1073"/>
      <c r="C20" s="1073"/>
      <c r="D20" s="1073"/>
      <c r="E20" s="1073"/>
      <c r="F20" s="1073"/>
      <c r="G20" s="1073"/>
    </row>
    <row r="21" spans="2:7">
      <c r="B21" s="1073"/>
      <c r="C21" s="1073"/>
      <c r="D21" s="1073"/>
      <c r="E21" s="1073"/>
      <c r="F21" s="1073"/>
      <c r="G21" s="1073"/>
    </row>
    <row r="22" spans="2:7">
      <c r="B22" s="1073"/>
      <c r="C22" s="1073"/>
      <c r="D22" s="1073"/>
      <c r="E22" s="1073"/>
      <c r="F22" s="1073"/>
      <c r="G22" s="1073"/>
    </row>
    <row r="23" spans="2:7">
      <c r="B23" s="1073"/>
      <c r="C23" s="1073"/>
      <c r="D23" s="1073"/>
      <c r="E23" s="1073"/>
      <c r="F23" s="1073"/>
      <c r="G23" s="1073"/>
    </row>
    <row r="24" spans="2:7">
      <c r="B24" s="1073"/>
      <c r="C24" s="1073"/>
      <c r="D24" s="1073"/>
      <c r="E24" s="1073"/>
      <c r="F24" s="1073"/>
      <c r="G24" s="1073"/>
    </row>
    <row r="25" spans="2:7">
      <c r="C25" s="281"/>
      <c r="D25" s="281"/>
      <c r="E25" s="281"/>
      <c r="F25" s="281"/>
    </row>
    <row r="26" spans="2:7">
      <c r="C26" s="281"/>
      <c r="D26" s="281"/>
      <c r="E26" s="281"/>
      <c r="F26" s="281"/>
    </row>
    <row r="27" spans="2:7">
      <c r="C27" s="281"/>
      <c r="D27" s="281"/>
      <c r="E27" s="281"/>
      <c r="F27" s="281"/>
    </row>
    <row r="28" spans="2:7">
      <c r="C28" s="281"/>
      <c r="D28" s="281"/>
      <c r="E28" s="281"/>
      <c r="F28" s="281"/>
    </row>
  </sheetData>
  <mergeCells count="2">
    <mergeCell ref="C3:F3"/>
    <mergeCell ref="B18:G24"/>
  </mergeCells>
  <hyperlinks>
    <hyperlink ref="A1" location="Contents!A1" display="Table of Contents" xr:uid="{AFFD216A-CE2E-4B0B-80CA-03E2AB7D710C}"/>
  </hyperlinks>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943A0D-7625-48E0-8CBD-AAC97C32AFE0}">
  <sheetPr>
    <tabColor theme="7" tint="-0.249977111117893"/>
  </sheetPr>
  <dimension ref="A1"/>
  <sheetViews>
    <sheetView workbookViewId="0"/>
  </sheetViews>
  <sheetFormatPr defaultRowHeight="15"/>
  <sheetData>
    <row r="1" spans="1:1">
      <c r="A1" s="232" t="s">
        <v>3717</v>
      </c>
    </row>
  </sheetData>
  <hyperlinks>
    <hyperlink ref="A1" location="Contents!A1" display="Table of Contents" xr:uid="{B8FE5EB7-95F2-4015-8F2B-674982F13C3B}"/>
  </hyperlinks>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5F6A29-CD84-4261-8CA7-AA22C5011EC9}">
  <sheetPr>
    <tabColor rgb="FF0070C0"/>
  </sheetPr>
  <dimension ref="A1:D13"/>
  <sheetViews>
    <sheetView workbookViewId="0"/>
  </sheetViews>
  <sheetFormatPr defaultRowHeight="15"/>
  <cols>
    <col min="1" max="1" width="17" bestFit="1" customWidth="1"/>
    <col min="2" max="2" width="34.7109375" customWidth="1"/>
    <col min="3" max="3" width="19.85546875" bestFit="1" customWidth="1"/>
    <col min="4" max="4" width="57.5703125" customWidth="1"/>
  </cols>
  <sheetData>
    <row r="1" spans="1:4">
      <c r="A1" s="232" t="s">
        <v>3717</v>
      </c>
      <c r="B1" s="316" t="s">
        <v>3811</v>
      </c>
      <c r="C1" s="25"/>
      <c r="D1" s="25"/>
    </row>
    <row r="2" spans="1:4">
      <c r="B2" s="25"/>
      <c r="C2" s="25"/>
      <c r="D2" s="25"/>
    </row>
    <row r="3" spans="1:4">
      <c r="B3" s="253" t="s">
        <v>3789</v>
      </c>
      <c r="C3" s="253" t="s">
        <v>3790</v>
      </c>
      <c r="D3" s="253" t="s">
        <v>3791</v>
      </c>
    </row>
    <row r="4" spans="1:4" ht="25.5">
      <c r="B4" s="176" t="s">
        <v>3792</v>
      </c>
      <c r="C4" s="176" t="s">
        <v>3793</v>
      </c>
      <c r="D4" s="252" t="s">
        <v>3794</v>
      </c>
    </row>
    <row r="5" spans="1:4" ht="25.5">
      <c r="B5" s="176" t="s">
        <v>3795</v>
      </c>
      <c r="C5" s="176" t="s">
        <v>3796</v>
      </c>
      <c r="D5" s="252" t="s">
        <v>3797</v>
      </c>
    </row>
    <row r="6" spans="1:4" ht="38.25">
      <c r="B6" s="176" t="s">
        <v>3798</v>
      </c>
      <c r="C6" s="176" t="s">
        <v>3799</v>
      </c>
      <c r="D6" s="252" t="s">
        <v>3800</v>
      </c>
    </row>
    <row r="7" spans="1:4" ht="38.25">
      <c r="B7" s="176" t="s">
        <v>197</v>
      </c>
      <c r="C7" s="176" t="s">
        <v>3799</v>
      </c>
      <c r="D7" s="252" t="s">
        <v>3801</v>
      </c>
    </row>
    <row r="8" spans="1:4" ht="25.5">
      <c r="B8" s="176" t="s">
        <v>3802</v>
      </c>
      <c r="C8" s="176" t="s">
        <v>3803</v>
      </c>
      <c r="D8" s="252" t="s">
        <v>3804</v>
      </c>
    </row>
    <row r="9" spans="1:4" ht="51">
      <c r="B9" s="176" t="s">
        <v>3805</v>
      </c>
      <c r="C9" s="176" t="s">
        <v>3806</v>
      </c>
      <c r="D9" s="252" t="s">
        <v>3807</v>
      </c>
    </row>
    <row r="10" spans="1:4">
      <c r="B10" s="176" t="s">
        <v>3808</v>
      </c>
      <c r="C10" s="176" t="s">
        <v>3809</v>
      </c>
      <c r="D10" s="252" t="s">
        <v>3810</v>
      </c>
    </row>
    <row r="13" spans="1:4" ht="28.5" customHeight="1">
      <c r="B13" s="1074" t="s">
        <v>4455</v>
      </c>
      <c r="C13" s="1074"/>
      <c r="D13" s="1074"/>
    </row>
  </sheetData>
  <mergeCells count="1">
    <mergeCell ref="B13:D13"/>
  </mergeCells>
  <hyperlinks>
    <hyperlink ref="A1" location="Contents!A1" display="Table of Contents" xr:uid="{24D55D21-EF3A-4723-9F5F-9574B3F0F780}"/>
  </hyperlinks>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D8D8B7-37EF-481D-8DCA-693D5DA38857}">
  <sheetPr>
    <tabColor theme="7"/>
  </sheetPr>
  <dimension ref="A1:H36"/>
  <sheetViews>
    <sheetView workbookViewId="0"/>
  </sheetViews>
  <sheetFormatPr defaultRowHeight="15"/>
  <cols>
    <col min="1" max="1" width="17" bestFit="1" customWidth="1"/>
    <col min="2" max="2" width="34.85546875" customWidth="1"/>
    <col min="3" max="3" width="15" bestFit="1" customWidth="1"/>
    <col min="4" max="4" width="20" bestFit="1" customWidth="1"/>
  </cols>
  <sheetData>
    <row r="1" spans="1:8">
      <c r="A1" s="232" t="s">
        <v>3717</v>
      </c>
      <c r="B1" s="104" t="s">
        <v>4591</v>
      </c>
      <c r="C1" s="102"/>
      <c r="D1" s="105"/>
      <c r="E1" s="102"/>
      <c r="F1" s="105"/>
      <c r="G1" s="102"/>
      <c r="H1" s="102"/>
    </row>
    <row r="2" spans="1:8">
      <c r="B2" s="25"/>
      <c r="C2" s="25"/>
      <c r="D2" s="25"/>
      <c r="E2" s="25"/>
    </row>
    <row r="3" spans="1:8">
      <c r="B3" s="176"/>
      <c r="C3" s="765" t="s">
        <v>3819</v>
      </c>
      <c r="D3" s="766"/>
      <c r="E3" s="25"/>
    </row>
    <row r="4" spans="1:8">
      <c r="B4" s="253" t="s">
        <v>3831</v>
      </c>
      <c r="C4" s="253"/>
      <c r="D4" s="567" t="s">
        <v>3820</v>
      </c>
      <c r="E4" s="25"/>
    </row>
    <row r="5" spans="1:8">
      <c r="B5" s="176" t="s">
        <v>3832</v>
      </c>
      <c r="C5" s="767">
        <v>8</v>
      </c>
      <c r="D5" s="767">
        <v>145</v>
      </c>
      <c r="E5" s="25"/>
    </row>
    <row r="6" spans="1:8">
      <c r="B6" s="176" t="s">
        <v>2548</v>
      </c>
      <c r="C6" s="767">
        <v>0.1</v>
      </c>
      <c r="D6" s="767">
        <v>14.1</v>
      </c>
      <c r="E6" s="25"/>
    </row>
    <row r="7" spans="1:8">
      <c r="B7" s="176" t="s">
        <v>828</v>
      </c>
      <c r="C7" s="909">
        <v>19</v>
      </c>
      <c r="D7" s="910">
        <v>1170</v>
      </c>
      <c r="E7" s="25"/>
    </row>
    <row r="8" spans="1:8">
      <c r="B8" s="176" t="s">
        <v>2565</v>
      </c>
      <c r="C8" s="767" t="s">
        <v>3821</v>
      </c>
      <c r="D8" s="767">
        <v>0.5</v>
      </c>
      <c r="E8" s="25"/>
    </row>
    <row r="9" spans="1:8">
      <c r="B9" s="176" t="s">
        <v>3833</v>
      </c>
      <c r="C9" s="767">
        <v>139</v>
      </c>
      <c r="D9" s="767">
        <v>760</v>
      </c>
      <c r="E9" s="25"/>
    </row>
    <row r="10" spans="1:8">
      <c r="B10" s="176" t="s">
        <v>3822</v>
      </c>
      <c r="C10" s="767">
        <v>0.1</v>
      </c>
      <c r="D10" s="767">
        <v>6.2</v>
      </c>
      <c r="E10" s="25"/>
    </row>
    <row r="11" spans="1:8">
      <c r="B11" s="176" t="s">
        <v>495</v>
      </c>
      <c r="C11" s="767">
        <v>93</v>
      </c>
      <c r="D11" s="767">
        <v>743</v>
      </c>
      <c r="E11" s="25"/>
    </row>
    <row r="12" spans="1:8">
      <c r="B12" s="253" t="s">
        <v>3834</v>
      </c>
      <c r="C12" s="766"/>
      <c r="D12" s="766" t="s">
        <v>3823</v>
      </c>
      <c r="E12" s="25"/>
    </row>
    <row r="13" spans="1:8">
      <c r="B13" s="176" t="s">
        <v>851</v>
      </c>
      <c r="C13" s="767">
        <v>0.2</v>
      </c>
      <c r="D13" s="767">
        <v>13.9</v>
      </c>
      <c r="E13" s="25"/>
    </row>
    <row r="14" spans="1:8">
      <c r="B14" s="176" t="s">
        <v>3835</v>
      </c>
      <c r="C14" s="767" t="s">
        <v>3824</v>
      </c>
      <c r="D14" s="767">
        <v>0.5</v>
      </c>
      <c r="E14" s="25"/>
    </row>
    <row r="15" spans="1:8">
      <c r="B15" s="176" t="s">
        <v>3836</v>
      </c>
      <c r="C15" s="767" t="s">
        <v>3821</v>
      </c>
      <c r="D15" s="767">
        <v>1.5</v>
      </c>
      <c r="E15" s="25"/>
    </row>
    <row r="16" spans="1:8" ht="45" customHeight="1">
      <c r="B16" s="1075" t="s">
        <v>3837</v>
      </c>
      <c r="C16" s="1075"/>
      <c r="D16" s="766" t="s">
        <v>3825</v>
      </c>
      <c r="E16" s="25"/>
    </row>
    <row r="17" spans="2:5">
      <c r="B17" s="176" t="s">
        <v>252</v>
      </c>
      <c r="C17" s="767">
        <v>-10</v>
      </c>
      <c r="D17" s="767">
        <v>104.6</v>
      </c>
      <c r="E17" s="25"/>
    </row>
    <row r="18" spans="2:5">
      <c r="B18" s="176" t="s">
        <v>3826</v>
      </c>
      <c r="C18" s="767">
        <v>-1.6</v>
      </c>
      <c r="D18" s="767">
        <v>39.299999999999997</v>
      </c>
      <c r="E18" s="25"/>
    </row>
    <row r="19" spans="2:5">
      <c r="B19" s="176" t="s">
        <v>3827</v>
      </c>
      <c r="C19" s="767">
        <v>1</v>
      </c>
      <c r="D19" s="767">
        <v>7.5</v>
      </c>
      <c r="E19" s="25"/>
    </row>
    <row r="20" spans="2:5">
      <c r="B20" s="35"/>
      <c r="C20" s="35"/>
      <c r="D20" s="35"/>
      <c r="E20" s="25"/>
    </row>
    <row r="21" spans="2:5">
      <c r="B21" s="35"/>
      <c r="C21" s="35"/>
      <c r="D21" s="35"/>
      <c r="E21" s="25"/>
    </row>
    <row r="22" spans="2:5">
      <c r="B22" s="318" t="s">
        <v>3828</v>
      </c>
      <c r="C22" s="35"/>
      <c r="D22" s="35"/>
      <c r="E22" s="25"/>
    </row>
    <row r="23" spans="2:5">
      <c r="B23" s="318" t="s">
        <v>3829</v>
      </c>
      <c r="C23" s="35"/>
      <c r="D23" s="35"/>
      <c r="E23" s="25"/>
    </row>
    <row r="24" spans="2:5">
      <c r="B24" s="318" t="s">
        <v>3830</v>
      </c>
      <c r="C24" s="35"/>
      <c r="D24" s="35"/>
      <c r="E24" s="25"/>
    </row>
    <row r="25" spans="2:5">
      <c r="B25" s="250"/>
      <c r="C25" s="35"/>
      <c r="D25" s="35"/>
      <c r="E25" s="25"/>
    </row>
    <row r="26" spans="2:5">
      <c r="B26" s="1062" t="s">
        <v>4292</v>
      </c>
      <c r="C26" s="1062"/>
      <c r="D26" s="1062"/>
      <c r="E26" s="25"/>
    </row>
    <row r="27" spans="2:5">
      <c r="B27" s="1062"/>
      <c r="C27" s="1062"/>
      <c r="D27" s="1062"/>
      <c r="E27" s="25"/>
    </row>
    <row r="28" spans="2:5">
      <c r="B28" s="1062"/>
      <c r="C28" s="1062"/>
      <c r="D28" s="1062"/>
      <c r="E28" s="25"/>
    </row>
    <row r="29" spans="2:5">
      <c r="B29" s="1062"/>
      <c r="C29" s="1062"/>
      <c r="D29" s="1062"/>
      <c r="E29" s="25"/>
    </row>
    <row r="30" spans="2:5">
      <c r="B30" s="1062"/>
      <c r="C30" s="1062"/>
      <c r="D30" s="1062"/>
    </row>
    <row r="31" spans="2:5">
      <c r="B31" s="1062"/>
      <c r="C31" s="1062"/>
      <c r="D31" s="1062"/>
    </row>
    <row r="32" spans="2:5">
      <c r="B32" s="1062"/>
      <c r="C32" s="1062"/>
      <c r="D32" s="1062"/>
    </row>
    <row r="33" spans="2:4">
      <c r="B33" s="1062"/>
      <c r="C33" s="1062"/>
      <c r="D33" s="1062"/>
    </row>
    <row r="35" spans="2:4">
      <c r="B35" s="1076" t="s">
        <v>4360</v>
      </c>
      <c r="C35" s="1076"/>
      <c r="D35" s="1076"/>
    </row>
    <row r="36" spans="2:4">
      <c r="B36" s="1076"/>
      <c r="C36" s="1076"/>
      <c r="D36" s="1076"/>
    </row>
  </sheetData>
  <mergeCells count="3">
    <mergeCell ref="B16:C16"/>
    <mergeCell ref="B35:D36"/>
    <mergeCell ref="B26:D33"/>
  </mergeCells>
  <hyperlinks>
    <hyperlink ref="A1" location="Contents!A1" display="Table of Contents" xr:uid="{448ADDAF-02C5-427E-A3DC-80CD4ED90ED7}"/>
  </hyperlinks>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0E839C-9E25-4009-85D5-49833CA03A4E}">
  <sheetPr>
    <tabColor theme="7"/>
  </sheetPr>
  <dimension ref="A1:J38"/>
  <sheetViews>
    <sheetView workbookViewId="0"/>
  </sheetViews>
  <sheetFormatPr defaultColWidth="9.140625" defaultRowHeight="12.75"/>
  <cols>
    <col min="1" max="1" width="17" style="35" bestFit="1" customWidth="1"/>
    <col min="2" max="2" width="22.140625" style="35" customWidth="1"/>
    <col min="3" max="16384" width="9.140625" style="35"/>
  </cols>
  <sheetData>
    <row r="1" spans="1:10" ht="17.25">
      <c r="A1" s="232" t="s">
        <v>3717</v>
      </c>
      <c r="B1" s="104" t="s">
        <v>4592</v>
      </c>
      <c r="C1" s="102"/>
      <c r="D1" s="105"/>
      <c r="E1" s="102"/>
      <c r="F1" s="105"/>
      <c r="G1" s="102"/>
      <c r="H1" s="102"/>
      <c r="I1" s="104"/>
      <c r="J1" s="104"/>
    </row>
    <row r="3" spans="1:10" ht="25.5">
      <c r="B3" s="572" t="s">
        <v>2501</v>
      </c>
      <c r="C3" s="563" t="s">
        <v>476</v>
      </c>
      <c r="D3" s="563" t="s">
        <v>89</v>
      </c>
      <c r="E3" s="563" t="s">
        <v>180</v>
      </c>
      <c r="F3" s="563" t="s">
        <v>41</v>
      </c>
      <c r="G3" s="563" t="s">
        <v>148</v>
      </c>
      <c r="H3" s="563" t="s">
        <v>154</v>
      </c>
      <c r="I3" s="563" t="s">
        <v>179</v>
      </c>
    </row>
    <row r="4" spans="1:10" ht="15" customHeight="1">
      <c r="B4" s="255"/>
      <c r="C4" s="1077"/>
      <c r="D4" s="1077"/>
      <c r="E4" s="1077"/>
      <c r="F4" s="1077"/>
      <c r="G4" s="1077"/>
      <c r="H4" s="1077"/>
      <c r="I4" s="1077"/>
    </row>
    <row r="5" spans="1:10">
      <c r="B5" s="255" t="s">
        <v>3832</v>
      </c>
      <c r="C5" s="565">
        <v>145</v>
      </c>
      <c r="D5" s="564">
        <v>26.7</v>
      </c>
      <c r="E5" s="565">
        <v>13.6</v>
      </c>
      <c r="F5" s="565">
        <v>9.9</v>
      </c>
      <c r="G5" s="565">
        <v>10.4</v>
      </c>
      <c r="H5" s="565">
        <v>5</v>
      </c>
      <c r="I5" s="565">
        <v>8</v>
      </c>
    </row>
    <row r="6" spans="1:10">
      <c r="B6" s="255" t="s">
        <v>2548</v>
      </c>
      <c r="C6" s="565">
        <v>14.1</v>
      </c>
      <c r="D6" s="565" t="s">
        <v>3821</v>
      </c>
      <c r="E6" s="565">
        <v>2.6</v>
      </c>
      <c r="F6" s="565">
        <v>0</v>
      </c>
      <c r="G6" s="565" t="s">
        <v>3821</v>
      </c>
      <c r="H6" s="565">
        <v>0.6</v>
      </c>
      <c r="I6" s="565">
        <v>0</v>
      </c>
    </row>
    <row r="7" spans="1:10">
      <c r="B7" s="255" t="s">
        <v>828</v>
      </c>
      <c r="C7" s="769">
        <v>1170</v>
      </c>
      <c r="D7" s="565">
        <v>339</v>
      </c>
      <c r="E7" s="565">
        <v>80</v>
      </c>
      <c r="F7" s="565">
        <v>46</v>
      </c>
      <c r="G7" s="565">
        <v>5.6</v>
      </c>
      <c r="H7" s="565">
        <v>22</v>
      </c>
      <c r="I7" s="564">
        <v>1.9</v>
      </c>
    </row>
    <row r="8" spans="1:10">
      <c r="B8" s="255" t="s">
        <v>2565</v>
      </c>
      <c r="C8" s="564">
        <v>0.5</v>
      </c>
      <c r="D8" s="565">
        <v>0</v>
      </c>
      <c r="E8" s="565">
        <v>0</v>
      </c>
      <c r="F8" s="565">
        <v>0</v>
      </c>
      <c r="G8" s="565">
        <v>0</v>
      </c>
      <c r="H8" s="565">
        <v>0</v>
      </c>
      <c r="I8" s="565" t="s">
        <v>3821</v>
      </c>
    </row>
    <row r="9" spans="1:10" ht="14.25">
      <c r="B9" s="255" t="s">
        <v>4293</v>
      </c>
      <c r="C9" s="565">
        <v>760</v>
      </c>
      <c r="D9" s="564">
        <v>253</v>
      </c>
      <c r="E9" s="565">
        <v>97</v>
      </c>
      <c r="F9" s="564">
        <v>47</v>
      </c>
      <c r="G9" s="565">
        <v>54</v>
      </c>
      <c r="H9" s="565">
        <v>71</v>
      </c>
      <c r="I9" s="565">
        <v>13.8</v>
      </c>
    </row>
    <row r="10" spans="1:10" ht="25.5">
      <c r="B10" s="255" t="s">
        <v>3822</v>
      </c>
      <c r="C10" s="565">
        <v>6.2</v>
      </c>
      <c r="D10" s="565">
        <v>0.5</v>
      </c>
      <c r="E10" s="565">
        <v>1.7</v>
      </c>
      <c r="F10" s="565">
        <v>0.2</v>
      </c>
      <c r="G10" s="565">
        <v>0</v>
      </c>
      <c r="H10" s="565">
        <v>0</v>
      </c>
      <c r="I10" s="565">
        <v>0</v>
      </c>
    </row>
    <row r="11" spans="1:10">
      <c r="B11" s="255" t="s">
        <v>495</v>
      </c>
      <c r="C11" s="565">
        <v>743</v>
      </c>
      <c r="D11" s="565">
        <v>288</v>
      </c>
      <c r="E11" s="565">
        <v>122</v>
      </c>
      <c r="F11" s="565">
        <v>39</v>
      </c>
      <c r="G11" s="565">
        <v>63</v>
      </c>
      <c r="H11" s="565">
        <v>4.4000000000000004</v>
      </c>
      <c r="I11" s="565">
        <v>24</v>
      </c>
    </row>
    <row r="12" spans="1:10" ht="51">
      <c r="B12" s="770" t="s">
        <v>4296</v>
      </c>
      <c r="C12" s="769">
        <v>2838</v>
      </c>
      <c r="D12" s="565">
        <v>908</v>
      </c>
      <c r="E12" s="565">
        <v>317</v>
      </c>
      <c r="F12" s="565">
        <v>142</v>
      </c>
      <c r="G12" s="565">
        <v>133</v>
      </c>
      <c r="H12" s="565">
        <v>103</v>
      </c>
      <c r="I12" s="565">
        <v>48</v>
      </c>
    </row>
    <row r="13" spans="1:10" ht="38.25">
      <c r="B13" s="770" t="s">
        <v>4297</v>
      </c>
      <c r="C13" s="769">
        <v>1668</v>
      </c>
      <c r="D13" s="565">
        <v>568</v>
      </c>
      <c r="E13" s="565">
        <v>237</v>
      </c>
      <c r="F13" s="565">
        <v>96</v>
      </c>
      <c r="G13" s="565">
        <v>127</v>
      </c>
      <c r="H13" s="565">
        <v>81</v>
      </c>
      <c r="I13" s="565">
        <v>46</v>
      </c>
    </row>
    <row r="14" spans="1:10" ht="51">
      <c r="B14" s="770" t="s">
        <v>4298</v>
      </c>
      <c r="C14" s="565">
        <v>0.2</v>
      </c>
      <c r="D14" s="565">
        <v>0.4</v>
      </c>
      <c r="E14" s="565">
        <v>0.7</v>
      </c>
      <c r="F14" s="565">
        <v>0.1</v>
      </c>
      <c r="G14" s="565">
        <v>1.5</v>
      </c>
      <c r="H14" s="565">
        <v>0.6</v>
      </c>
      <c r="I14" s="565">
        <v>0.7</v>
      </c>
    </row>
    <row r="17" spans="2:9" ht="39.75" customHeight="1">
      <c r="B17" s="1067" t="s">
        <v>4294</v>
      </c>
      <c r="C17" s="1067"/>
      <c r="D17" s="1067"/>
      <c r="E17" s="1067"/>
      <c r="F17" s="1067"/>
      <c r="G17" s="1067"/>
      <c r="H17" s="1067"/>
      <c r="I17" s="1067"/>
    </row>
    <row r="18" spans="2:9" ht="14.25" customHeight="1">
      <c r="B18" s="1067" t="s">
        <v>4295</v>
      </c>
      <c r="C18" s="1067"/>
      <c r="D18" s="1067"/>
      <c r="E18" s="1067"/>
      <c r="F18" s="1067"/>
      <c r="G18" s="1067"/>
      <c r="H18" s="1067"/>
      <c r="I18" s="1067"/>
    </row>
    <row r="19" spans="2:9">
      <c r="B19" s="1067"/>
      <c r="C19" s="1067"/>
      <c r="D19" s="1067"/>
      <c r="E19" s="1067"/>
      <c r="F19" s="1067"/>
      <c r="G19" s="1067"/>
      <c r="H19" s="1067"/>
      <c r="I19" s="1067"/>
    </row>
    <row r="22" spans="2:9" ht="12.75" customHeight="1">
      <c r="B22" s="1062" t="s">
        <v>3937</v>
      </c>
      <c r="C22" s="1062"/>
      <c r="D22" s="1062"/>
      <c r="E22" s="1062"/>
      <c r="F22" s="1062"/>
      <c r="G22" s="1062"/>
      <c r="H22" s="1062"/>
      <c r="I22" s="1062"/>
    </row>
    <row r="23" spans="2:9">
      <c r="B23" s="1062"/>
      <c r="C23" s="1062"/>
      <c r="D23" s="1062"/>
      <c r="E23" s="1062"/>
      <c r="F23" s="1062"/>
      <c r="G23" s="1062"/>
      <c r="H23" s="1062"/>
      <c r="I23" s="1062"/>
    </row>
    <row r="24" spans="2:9">
      <c r="B24" s="1062"/>
      <c r="C24" s="1062"/>
      <c r="D24" s="1062"/>
      <c r="E24" s="1062"/>
      <c r="F24" s="1062"/>
      <c r="G24" s="1062"/>
      <c r="H24" s="1062"/>
      <c r="I24" s="1062"/>
    </row>
    <row r="25" spans="2:9">
      <c r="B25" s="1062"/>
      <c r="C25" s="1062"/>
      <c r="D25" s="1062"/>
      <c r="E25" s="1062"/>
      <c r="F25" s="1062"/>
      <c r="G25" s="1062"/>
      <c r="H25" s="1062"/>
      <c r="I25" s="1062"/>
    </row>
    <row r="26" spans="2:9">
      <c r="B26" s="1062"/>
      <c r="C26" s="1062"/>
      <c r="D26" s="1062"/>
      <c r="E26" s="1062"/>
      <c r="F26" s="1062"/>
      <c r="G26" s="1062"/>
      <c r="H26" s="1062"/>
      <c r="I26" s="1062"/>
    </row>
    <row r="27" spans="2:9">
      <c r="B27" s="1062"/>
      <c r="C27" s="1062"/>
      <c r="D27" s="1062"/>
      <c r="E27" s="1062"/>
      <c r="F27" s="1062"/>
      <c r="G27" s="1062"/>
      <c r="H27" s="1062"/>
      <c r="I27" s="1062"/>
    </row>
    <row r="28" spans="2:9">
      <c r="B28" s="1062"/>
      <c r="C28" s="1062"/>
      <c r="D28" s="1062"/>
      <c r="E28" s="1062"/>
      <c r="F28" s="1062"/>
      <c r="G28" s="1062"/>
      <c r="H28" s="1062"/>
      <c r="I28" s="1062"/>
    </row>
    <row r="29" spans="2:9">
      <c r="B29" s="1062"/>
      <c r="C29" s="1062"/>
      <c r="D29" s="1062"/>
      <c r="E29" s="1062"/>
      <c r="F29" s="1062"/>
      <c r="G29" s="1062"/>
      <c r="H29" s="1062"/>
      <c r="I29" s="1062"/>
    </row>
    <row r="30" spans="2:9">
      <c r="B30" s="1062"/>
      <c r="C30" s="1062"/>
      <c r="D30" s="1062"/>
      <c r="E30" s="1062"/>
      <c r="F30" s="1062"/>
      <c r="G30" s="1062"/>
      <c r="H30" s="1062"/>
      <c r="I30" s="1062"/>
    </row>
    <row r="31" spans="2:9">
      <c r="B31" s="1062"/>
      <c r="C31" s="1062"/>
      <c r="D31" s="1062"/>
      <c r="E31" s="1062"/>
      <c r="F31" s="1062"/>
      <c r="G31" s="1062"/>
      <c r="H31" s="1062"/>
      <c r="I31" s="1062"/>
    </row>
    <row r="32" spans="2:9">
      <c r="B32" s="1062"/>
      <c r="C32" s="1062"/>
      <c r="D32" s="1062"/>
      <c r="E32" s="1062"/>
      <c r="F32" s="1062"/>
      <c r="G32" s="1062"/>
      <c r="H32" s="1062"/>
      <c r="I32" s="1062"/>
    </row>
    <row r="33" spans="2:9">
      <c r="B33" s="1062"/>
      <c r="C33" s="1062"/>
      <c r="D33" s="1062"/>
      <c r="E33" s="1062"/>
      <c r="F33" s="1062"/>
      <c r="G33" s="1062"/>
      <c r="H33" s="1062"/>
      <c r="I33" s="1062"/>
    </row>
    <row r="34" spans="2:9">
      <c r="B34" s="1062"/>
      <c r="C34" s="1062"/>
      <c r="D34" s="1062"/>
      <c r="E34" s="1062"/>
      <c r="F34" s="1062"/>
      <c r="G34" s="1062"/>
      <c r="H34" s="1062"/>
      <c r="I34" s="1062"/>
    </row>
    <row r="35" spans="2:9">
      <c r="B35" s="247"/>
      <c r="C35" s="247"/>
      <c r="D35" s="247"/>
      <c r="E35" s="247"/>
      <c r="F35" s="247"/>
      <c r="G35" s="247"/>
      <c r="H35" s="247"/>
      <c r="I35" s="247"/>
    </row>
    <row r="36" spans="2:9">
      <c r="B36" s="247"/>
      <c r="C36" s="247"/>
      <c r="D36" s="247"/>
      <c r="E36" s="247"/>
      <c r="F36" s="247"/>
      <c r="G36" s="247"/>
      <c r="H36" s="247"/>
      <c r="I36" s="247"/>
    </row>
    <row r="37" spans="2:9">
      <c r="B37" s="1076" t="s">
        <v>4361</v>
      </c>
      <c r="C37" s="1076"/>
      <c r="D37" s="1076"/>
      <c r="E37" s="1076"/>
      <c r="F37" s="1076"/>
      <c r="G37" s="1076"/>
      <c r="H37" s="1076"/>
      <c r="I37" s="1076"/>
    </row>
    <row r="38" spans="2:9">
      <c r="B38" s="1076"/>
      <c r="C38" s="1076"/>
      <c r="D38" s="1076"/>
      <c r="E38" s="1076"/>
      <c r="F38" s="1076"/>
      <c r="G38" s="1076"/>
      <c r="H38" s="1076"/>
      <c r="I38" s="1076"/>
    </row>
  </sheetData>
  <mergeCells count="5">
    <mergeCell ref="B17:I17"/>
    <mergeCell ref="B18:I19"/>
    <mergeCell ref="B22:I34"/>
    <mergeCell ref="C4:I4"/>
    <mergeCell ref="B37:I38"/>
  </mergeCells>
  <hyperlinks>
    <hyperlink ref="A1" location="Contents!A1" display="Table of Contents" xr:uid="{872C600A-ADB5-4F27-A05E-9F2C47290489}"/>
  </hyperlinks>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44783E-0827-4E96-B4CD-EA3A682F94F0}">
  <sheetPr>
    <tabColor rgb="FFFFFF00"/>
  </sheetPr>
  <dimension ref="A1:L35"/>
  <sheetViews>
    <sheetView workbookViewId="0"/>
  </sheetViews>
  <sheetFormatPr defaultColWidth="8.7109375" defaultRowHeight="15"/>
  <cols>
    <col min="1" max="1" width="17" style="40" bestFit="1" customWidth="1"/>
    <col min="2" max="2" width="8.7109375" style="2"/>
    <col min="3" max="3" width="19.5703125" style="2" customWidth="1"/>
    <col min="4" max="4" width="19.140625" style="2" customWidth="1"/>
    <col min="5" max="5" width="20" style="2" customWidth="1"/>
  </cols>
  <sheetData>
    <row r="1" spans="1:12">
      <c r="A1" s="232" t="s">
        <v>3717</v>
      </c>
      <c r="B1" s="320" t="s">
        <v>3818</v>
      </c>
      <c r="C1" s="180"/>
      <c r="D1" s="180"/>
      <c r="E1" s="180"/>
    </row>
    <row r="2" spans="1:12">
      <c r="B2" s="319"/>
      <c r="C2" s="319"/>
      <c r="D2" s="319"/>
      <c r="E2" s="319"/>
    </row>
    <row r="3" spans="1:12">
      <c r="B3" s="319"/>
      <c r="C3" s="319"/>
      <c r="D3" s="319"/>
      <c r="E3" s="319"/>
    </row>
    <row r="4" spans="1:12" ht="42" customHeight="1">
      <c r="B4" s="277" t="s">
        <v>335</v>
      </c>
      <c r="C4" s="321" t="s">
        <v>336</v>
      </c>
      <c r="D4" s="321" t="s">
        <v>337</v>
      </c>
      <c r="E4" s="321" t="s">
        <v>338</v>
      </c>
    </row>
    <row r="5" spans="1:12">
      <c r="B5" s="120">
        <v>2004</v>
      </c>
      <c r="C5" s="120">
        <v>41</v>
      </c>
      <c r="D5" s="120">
        <v>4</v>
      </c>
      <c r="E5" s="120">
        <v>2</v>
      </c>
    </row>
    <row r="6" spans="1:12">
      <c r="B6" s="120">
        <v>2005</v>
      </c>
      <c r="C6" s="120">
        <v>44</v>
      </c>
      <c r="D6" s="120">
        <v>5</v>
      </c>
      <c r="E6" s="120">
        <v>3</v>
      </c>
    </row>
    <row r="7" spans="1:12">
      <c r="B7" s="120">
        <v>2006</v>
      </c>
      <c r="C7" s="120">
        <v>48</v>
      </c>
      <c r="D7" s="120">
        <v>15</v>
      </c>
      <c r="E7" s="120">
        <v>4</v>
      </c>
    </row>
    <row r="8" spans="1:12" ht="15" customHeight="1">
      <c r="B8" s="120">
        <v>2007</v>
      </c>
      <c r="C8" s="120">
        <v>51</v>
      </c>
      <c r="D8" s="120">
        <v>15</v>
      </c>
      <c r="E8" s="120">
        <v>5</v>
      </c>
      <c r="J8" s="317"/>
      <c r="K8" s="317"/>
      <c r="L8" s="317"/>
    </row>
    <row r="9" spans="1:12">
      <c r="B9" s="120">
        <v>2008</v>
      </c>
      <c r="C9" s="120">
        <v>57</v>
      </c>
      <c r="D9" s="120">
        <v>18</v>
      </c>
      <c r="E9" s="120">
        <v>8</v>
      </c>
      <c r="J9" s="317"/>
      <c r="K9" s="317"/>
      <c r="L9" s="317"/>
    </row>
    <row r="10" spans="1:12">
      <c r="B10" s="120">
        <v>2009</v>
      </c>
      <c r="C10" s="120">
        <v>69</v>
      </c>
      <c r="D10" s="120">
        <v>22</v>
      </c>
      <c r="E10" s="120">
        <v>8</v>
      </c>
      <c r="J10" s="317"/>
      <c r="K10" s="317"/>
      <c r="L10" s="317"/>
    </row>
    <row r="11" spans="1:12">
      <c r="B11" s="120">
        <v>2010</v>
      </c>
      <c r="C11" s="120">
        <v>81</v>
      </c>
      <c r="D11" s="120">
        <v>36</v>
      </c>
      <c r="E11" s="120">
        <v>12</v>
      </c>
      <c r="J11" s="317"/>
      <c r="K11" s="317"/>
      <c r="L11" s="317"/>
    </row>
    <row r="12" spans="1:12">
      <c r="B12" s="120">
        <v>2011</v>
      </c>
      <c r="C12" s="120">
        <v>92</v>
      </c>
      <c r="D12" s="120">
        <v>44</v>
      </c>
      <c r="E12" s="120">
        <v>16</v>
      </c>
      <c r="J12" s="317"/>
      <c r="K12" s="317"/>
      <c r="L12" s="317"/>
    </row>
    <row r="13" spans="1:12">
      <c r="B13" s="120">
        <v>2012</v>
      </c>
      <c r="C13" s="120">
        <v>100</v>
      </c>
      <c r="D13" s="120">
        <v>51</v>
      </c>
      <c r="E13" s="120">
        <v>20</v>
      </c>
      <c r="J13" s="317"/>
      <c r="K13" s="317"/>
      <c r="L13" s="317"/>
    </row>
    <row r="14" spans="1:12">
      <c r="B14" s="120">
        <v>2013</v>
      </c>
      <c r="C14" s="120">
        <v>102</v>
      </c>
      <c r="D14" s="120">
        <v>58</v>
      </c>
      <c r="E14" s="120">
        <v>21</v>
      </c>
      <c r="J14" s="317"/>
      <c r="K14" s="317"/>
      <c r="L14" s="317"/>
    </row>
    <row r="15" spans="1:12">
      <c r="B15" s="120">
        <v>2014</v>
      </c>
      <c r="C15" s="120">
        <v>117</v>
      </c>
      <c r="D15" s="120">
        <v>59</v>
      </c>
      <c r="E15" s="120">
        <v>21</v>
      </c>
      <c r="J15" s="317"/>
      <c r="K15" s="317"/>
      <c r="L15" s="317"/>
    </row>
    <row r="16" spans="1:12">
      <c r="B16" s="120">
        <v>2015</v>
      </c>
      <c r="C16" s="120">
        <v>118</v>
      </c>
      <c r="D16" s="120">
        <v>61</v>
      </c>
      <c r="E16" s="120">
        <v>21</v>
      </c>
      <c r="J16" s="317"/>
      <c r="K16" s="317"/>
      <c r="L16" s="317"/>
    </row>
    <row r="17" spans="2:12">
      <c r="B17" s="120">
        <v>2016</v>
      </c>
      <c r="C17" s="120">
        <v>126</v>
      </c>
      <c r="D17" s="120">
        <v>63</v>
      </c>
      <c r="E17" s="120">
        <v>22</v>
      </c>
      <c r="J17" s="317"/>
      <c r="K17" s="317"/>
      <c r="L17" s="317"/>
    </row>
    <row r="18" spans="2:12">
      <c r="B18" s="120">
        <v>2017</v>
      </c>
      <c r="C18" s="120">
        <v>128</v>
      </c>
      <c r="D18" s="120">
        <v>65</v>
      </c>
      <c r="E18" s="120">
        <v>24</v>
      </c>
      <c r="J18" s="317"/>
      <c r="K18" s="317"/>
      <c r="L18" s="317"/>
    </row>
    <row r="19" spans="2:12">
      <c r="B19" s="120">
        <v>2018</v>
      </c>
      <c r="C19" s="120">
        <v>135</v>
      </c>
      <c r="D19" s="120">
        <v>65</v>
      </c>
      <c r="E19" s="120">
        <v>23</v>
      </c>
    </row>
    <row r="20" spans="2:12">
      <c r="B20" s="120">
        <v>2019</v>
      </c>
      <c r="C20" s="120">
        <v>143</v>
      </c>
      <c r="D20" s="120">
        <v>65</v>
      </c>
      <c r="E20" s="120">
        <v>23</v>
      </c>
    </row>
    <row r="21" spans="2:12">
      <c r="B21" s="120">
        <v>2020</v>
      </c>
      <c r="C21" s="120">
        <v>145</v>
      </c>
      <c r="D21" s="120">
        <v>65</v>
      </c>
      <c r="E21" s="120">
        <v>22</v>
      </c>
      <c r="F21" s="15"/>
    </row>
    <row r="22" spans="2:12">
      <c r="B22" s="183"/>
      <c r="C22" s="183"/>
      <c r="D22" s="183"/>
      <c r="E22" s="35"/>
    </row>
    <row r="23" spans="2:12">
      <c r="B23" s="35"/>
      <c r="C23" s="35"/>
      <c r="D23" s="35"/>
      <c r="E23" s="35"/>
    </row>
    <row r="24" spans="2:12" ht="15" customHeight="1">
      <c r="B24" s="1078" t="s">
        <v>4613</v>
      </c>
      <c r="C24" s="1078"/>
      <c r="D24" s="1078"/>
      <c r="E24" s="1078"/>
    </row>
    <row r="25" spans="2:12">
      <c r="B25" s="1078"/>
      <c r="C25" s="1078"/>
      <c r="D25" s="1078"/>
      <c r="E25" s="1078"/>
    </row>
    <row r="26" spans="2:12">
      <c r="B26" s="1078"/>
      <c r="C26" s="1078"/>
      <c r="D26" s="1078"/>
      <c r="E26" s="1078"/>
    </row>
    <row r="27" spans="2:12">
      <c r="B27" s="1078"/>
      <c r="C27" s="1078"/>
      <c r="D27" s="1078"/>
      <c r="E27" s="1078"/>
    </row>
    <row r="28" spans="2:12">
      <c r="B28" s="1078"/>
      <c r="C28" s="1078"/>
      <c r="D28" s="1078"/>
      <c r="E28" s="1078"/>
    </row>
    <row r="29" spans="2:12">
      <c r="B29" s="1078"/>
      <c r="C29" s="1078"/>
      <c r="D29" s="1078"/>
      <c r="E29" s="1078"/>
    </row>
    <row r="30" spans="2:12">
      <c r="B30" s="1078"/>
      <c r="C30" s="1078"/>
      <c r="D30" s="1078"/>
      <c r="E30" s="1078"/>
    </row>
    <row r="31" spans="2:12">
      <c r="B31" s="1078"/>
      <c r="C31" s="1078"/>
      <c r="D31" s="1078"/>
      <c r="E31" s="1078"/>
    </row>
    <row r="32" spans="2:12">
      <c r="B32" s="1078"/>
      <c r="C32" s="1078"/>
      <c r="D32" s="1078"/>
      <c r="E32" s="1078"/>
    </row>
    <row r="33" spans="2:5">
      <c r="B33" s="1078"/>
      <c r="C33" s="1078"/>
      <c r="D33" s="1078"/>
      <c r="E33" s="1078"/>
    </row>
    <row r="34" spans="2:5">
      <c r="B34" s="39"/>
      <c r="C34" s="39"/>
      <c r="D34" s="39"/>
      <c r="E34" s="39"/>
    </row>
    <row r="35" spans="2:5">
      <c r="B35" s="35" t="s">
        <v>339</v>
      </c>
    </row>
  </sheetData>
  <mergeCells count="1">
    <mergeCell ref="B24:E33"/>
  </mergeCells>
  <hyperlinks>
    <hyperlink ref="A1" location="Contents!A1" display="Table of Contents" xr:uid="{747BF29E-EC96-4886-9584-95BD4BED58FA}"/>
  </hyperlinks>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850AAC-7D46-43FE-8468-9394A36DEB5E}">
  <sheetPr>
    <tabColor theme="7" tint="-0.249977111117893"/>
  </sheetPr>
  <dimension ref="A1"/>
  <sheetViews>
    <sheetView workbookViewId="0"/>
  </sheetViews>
  <sheetFormatPr defaultRowHeight="15"/>
  <sheetData>
    <row r="1" spans="1:1">
      <c r="A1" s="232" t="s">
        <v>3717</v>
      </c>
    </row>
  </sheetData>
  <hyperlinks>
    <hyperlink ref="A1" location="Contents!A1" display="Table of Contents" xr:uid="{6E2D122C-A108-4C45-B323-15A74A6058A4}"/>
  </hyperlinks>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60CBB9-0633-49CC-BA17-FCDA0C800079}">
  <sheetPr>
    <tabColor rgb="FFFFFF00"/>
  </sheetPr>
  <dimension ref="A1:F16"/>
  <sheetViews>
    <sheetView workbookViewId="0"/>
  </sheetViews>
  <sheetFormatPr defaultRowHeight="15"/>
  <cols>
    <col min="1" max="1" width="17" bestFit="1" customWidth="1"/>
    <col min="2" max="2" width="39.42578125" customWidth="1"/>
    <col min="3" max="3" width="12" bestFit="1" customWidth="1"/>
    <col min="4" max="4" width="9.5703125" customWidth="1"/>
    <col min="6" max="6" width="17.85546875" bestFit="1" customWidth="1"/>
  </cols>
  <sheetData>
    <row r="1" spans="1:6">
      <c r="A1" s="232" t="s">
        <v>3717</v>
      </c>
      <c r="B1" s="307" t="s">
        <v>3838</v>
      </c>
      <c r="C1" s="25"/>
      <c r="D1" s="25"/>
      <c r="E1" s="25"/>
      <c r="F1" s="25"/>
    </row>
    <row r="2" spans="1:6" ht="18">
      <c r="B2" s="305"/>
      <c r="C2" s="25"/>
      <c r="D2" s="25"/>
      <c r="E2" s="25"/>
      <c r="F2" s="25"/>
    </row>
    <row r="3" spans="1:6">
      <c r="B3" s="25"/>
      <c r="C3" s="25"/>
      <c r="D3" s="25"/>
      <c r="E3" s="25"/>
      <c r="F3" s="25"/>
    </row>
    <row r="4" spans="1:6" ht="29.25" customHeight="1">
      <c r="B4" s="261"/>
      <c r="C4" s="321" t="s">
        <v>223</v>
      </c>
      <c r="D4" s="321" t="s">
        <v>224</v>
      </c>
      <c r="E4" s="321" t="s">
        <v>225</v>
      </c>
      <c r="F4" s="321" t="s">
        <v>3776</v>
      </c>
    </row>
    <row r="5" spans="1:6">
      <c r="B5" s="14" t="s">
        <v>226</v>
      </c>
      <c r="C5" s="14">
        <v>6</v>
      </c>
      <c r="D5" s="14">
        <v>1</v>
      </c>
      <c r="E5" s="14">
        <v>15</v>
      </c>
      <c r="F5" s="14">
        <v>17</v>
      </c>
    </row>
    <row r="6" spans="1:6">
      <c r="B6" s="14" t="s">
        <v>227</v>
      </c>
      <c r="C6" s="14">
        <v>18</v>
      </c>
      <c r="D6" s="14">
        <v>3</v>
      </c>
      <c r="E6" s="14">
        <v>15</v>
      </c>
      <c r="F6" s="14">
        <v>5</v>
      </c>
    </row>
    <row r="7" spans="1:6">
      <c r="B7" s="14" t="s">
        <v>228</v>
      </c>
      <c r="C7" s="14">
        <v>2</v>
      </c>
      <c r="D7" s="14">
        <v>22</v>
      </c>
      <c r="E7" s="14">
        <v>29</v>
      </c>
      <c r="F7" s="14">
        <v>20</v>
      </c>
    </row>
    <row r="8" spans="1:6">
      <c r="B8" s="14" t="s">
        <v>229</v>
      </c>
      <c r="C8" s="14">
        <v>12</v>
      </c>
      <c r="D8" s="14">
        <v>11</v>
      </c>
      <c r="E8" s="14">
        <v>30</v>
      </c>
      <c r="F8" s="14">
        <v>8</v>
      </c>
    </row>
    <row r="11" spans="1:6" ht="42" customHeight="1">
      <c r="B11" s="1060" t="s">
        <v>230</v>
      </c>
      <c r="C11" s="1060"/>
      <c r="D11" s="1060"/>
      <c r="E11" s="1060"/>
      <c r="F11" s="1060"/>
    </row>
    <row r="12" spans="1:6">
      <c r="B12" s="39"/>
      <c r="C12" s="39"/>
      <c r="D12" s="39"/>
      <c r="E12" s="39"/>
      <c r="F12" s="39"/>
    </row>
    <row r="13" spans="1:6">
      <c r="B13" s="359" t="s">
        <v>4601</v>
      </c>
      <c r="C13" s="39"/>
      <c r="D13" s="39"/>
      <c r="E13" s="39"/>
      <c r="F13" s="39"/>
    </row>
    <row r="14" spans="1:6">
      <c r="B14" s="39"/>
      <c r="C14" s="39"/>
      <c r="D14" s="39"/>
      <c r="E14" s="39"/>
      <c r="F14" s="39"/>
    </row>
    <row r="15" spans="1:6">
      <c r="B15" s="35"/>
      <c r="C15" s="35"/>
      <c r="D15" s="35"/>
      <c r="E15" s="35"/>
      <c r="F15" s="35"/>
    </row>
    <row r="16" spans="1:6">
      <c r="C16" s="35"/>
      <c r="D16" s="35"/>
      <c r="E16" s="35"/>
      <c r="F16" s="35"/>
    </row>
  </sheetData>
  <mergeCells count="1">
    <mergeCell ref="B11:F11"/>
  </mergeCells>
  <hyperlinks>
    <hyperlink ref="A1" location="Contents!A1" display="Table of Contents" xr:uid="{ED6D1A82-F8B8-4663-AD2A-E7AA28B8F0E7}"/>
  </hyperlinks>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876741-4F0D-45CA-BA51-5579FE76842C}">
  <sheetPr>
    <tabColor theme="7" tint="-0.249977111117893"/>
  </sheetPr>
  <dimension ref="A1"/>
  <sheetViews>
    <sheetView workbookViewId="0"/>
  </sheetViews>
  <sheetFormatPr defaultRowHeight="15"/>
  <sheetData>
    <row r="1" spans="1:1">
      <c r="A1" s="232" t="s">
        <v>3717</v>
      </c>
    </row>
  </sheetData>
  <hyperlinks>
    <hyperlink ref="A1" location="Contents!A1" display="Table of Contents" xr:uid="{65953B53-D0DB-4825-9D4F-185196CB95E8}"/>
  </hyperlinks>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34D02D-04ED-42AA-8935-7B4586325561}">
  <sheetPr>
    <tabColor rgb="FFFFFF00"/>
  </sheetPr>
  <dimension ref="A1:M96"/>
  <sheetViews>
    <sheetView zoomScaleNormal="100" workbookViewId="0"/>
  </sheetViews>
  <sheetFormatPr defaultRowHeight="15"/>
  <cols>
    <col min="1" max="1" width="17" bestFit="1" customWidth="1"/>
    <col min="2" max="2" width="11.5703125" bestFit="1" customWidth="1"/>
    <col min="3" max="3" width="30.7109375" bestFit="1" customWidth="1"/>
    <col min="4" max="4" width="16.5703125" bestFit="1" customWidth="1"/>
    <col min="5" max="5" width="29.85546875" bestFit="1" customWidth="1"/>
    <col min="6" max="6" width="22.28515625" bestFit="1" customWidth="1"/>
    <col min="7" max="7" width="18.28515625" bestFit="1" customWidth="1"/>
    <col min="8" max="8" width="16.5703125" bestFit="1" customWidth="1"/>
    <col min="9" max="9" width="14.42578125" customWidth="1"/>
    <col min="10" max="10" width="14.7109375" customWidth="1"/>
    <col min="11" max="11" width="11.42578125" customWidth="1"/>
    <col min="13" max="13" width="18" customWidth="1"/>
  </cols>
  <sheetData>
    <row r="1" spans="1:13">
      <c r="A1" s="232" t="s">
        <v>3717</v>
      </c>
      <c r="B1" s="44" t="s">
        <v>3839</v>
      </c>
      <c r="C1" s="35"/>
      <c r="D1" s="35"/>
      <c r="E1" s="35"/>
      <c r="F1" s="35"/>
      <c r="G1" s="35"/>
    </row>
    <row r="2" spans="1:13">
      <c r="B2" s="35"/>
      <c r="C2" s="35"/>
      <c r="D2" s="35"/>
      <c r="E2" s="35"/>
      <c r="F2" s="35"/>
      <c r="G2" s="35"/>
    </row>
    <row r="3" spans="1:13" ht="60" customHeight="1">
      <c r="B3" s="59" t="s">
        <v>259</v>
      </c>
      <c r="C3" s="59" t="s">
        <v>260</v>
      </c>
      <c r="D3" s="324" t="s">
        <v>261</v>
      </c>
      <c r="E3" s="324" t="s">
        <v>231</v>
      </c>
      <c r="F3" s="59" t="s">
        <v>262</v>
      </c>
      <c r="G3" s="325" t="s">
        <v>263</v>
      </c>
      <c r="H3" s="59" t="s">
        <v>4496</v>
      </c>
      <c r="I3" s="916" t="s">
        <v>4502</v>
      </c>
      <c r="J3" s="59" t="s">
        <v>264</v>
      </c>
      <c r="K3" s="916" t="s">
        <v>499</v>
      </c>
      <c r="L3" s="916" t="s">
        <v>3312</v>
      </c>
      <c r="M3" s="916" t="s">
        <v>4503</v>
      </c>
    </row>
    <row r="4" spans="1:13">
      <c r="B4" s="14" t="s">
        <v>265</v>
      </c>
      <c r="C4" s="14" t="s">
        <v>266</v>
      </c>
      <c r="D4" s="14" t="s">
        <v>267</v>
      </c>
      <c r="E4" s="14" t="s">
        <v>257</v>
      </c>
      <c r="F4" s="14" t="s">
        <v>268</v>
      </c>
      <c r="G4" s="14"/>
      <c r="H4" s="14"/>
      <c r="I4" s="915"/>
      <c r="J4" s="14"/>
      <c r="K4" s="915"/>
      <c r="L4" s="915"/>
      <c r="M4" s="915"/>
    </row>
    <row r="5" spans="1:13">
      <c r="B5" s="14" t="s">
        <v>269</v>
      </c>
      <c r="C5" s="14" t="s">
        <v>69</v>
      </c>
      <c r="D5" s="14" t="s">
        <v>0</v>
      </c>
      <c r="E5" s="14" t="s">
        <v>270</v>
      </c>
      <c r="F5" s="14" t="s">
        <v>271</v>
      </c>
      <c r="G5" s="14"/>
      <c r="H5" s="14"/>
      <c r="I5" s="915"/>
      <c r="J5" s="14"/>
      <c r="K5" s="915"/>
      <c r="L5" s="915"/>
      <c r="M5" s="915"/>
    </row>
    <row r="6" spans="1:13">
      <c r="B6" s="14" t="s">
        <v>269</v>
      </c>
      <c r="C6" s="14" t="s">
        <v>272</v>
      </c>
      <c r="D6" s="14" t="s">
        <v>0</v>
      </c>
      <c r="E6" s="14" t="s">
        <v>270</v>
      </c>
      <c r="F6" s="14"/>
      <c r="G6" s="14"/>
      <c r="H6" s="14" t="s">
        <v>515</v>
      </c>
      <c r="I6" s="915" t="s">
        <v>1911</v>
      </c>
      <c r="J6" s="14" t="s">
        <v>280</v>
      </c>
      <c r="K6" s="915">
        <v>2020</v>
      </c>
      <c r="L6" s="915"/>
      <c r="M6" s="915" t="s">
        <v>4504</v>
      </c>
    </row>
    <row r="7" spans="1:13">
      <c r="B7" s="14" t="s">
        <v>269</v>
      </c>
      <c r="C7" s="14" t="s">
        <v>132</v>
      </c>
      <c r="D7" s="14" t="s">
        <v>0</v>
      </c>
      <c r="E7" s="14" t="s">
        <v>273</v>
      </c>
      <c r="F7" s="14" t="s">
        <v>268</v>
      </c>
      <c r="G7" s="14"/>
      <c r="H7" s="14"/>
      <c r="I7" s="915"/>
      <c r="J7" s="14"/>
      <c r="K7" s="915"/>
      <c r="L7" s="915"/>
      <c r="M7" s="915"/>
    </row>
    <row r="8" spans="1:13">
      <c r="B8" s="14" t="s">
        <v>265</v>
      </c>
      <c r="C8" s="14" t="s">
        <v>274</v>
      </c>
      <c r="D8" s="14" t="s">
        <v>267</v>
      </c>
      <c r="E8" s="14" t="s">
        <v>273</v>
      </c>
      <c r="F8" s="14"/>
      <c r="G8" s="14"/>
      <c r="H8" s="14" t="s">
        <v>515</v>
      </c>
      <c r="I8" s="915" t="s">
        <v>1911</v>
      </c>
      <c r="J8" s="14" t="s">
        <v>280</v>
      </c>
      <c r="K8" s="915">
        <v>2020</v>
      </c>
      <c r="L8" s="915"/>
      <c r="M8" s="915" t="s">
        <v>4504</v>
      </c>
    </row>
    <row r="9" spans="1:13">
      <c r="B9" s="14" t="s">
        <v>269</v>
      </c>
      <c r="C9" s="14" t="s">
        <v>134</v>
      </c>
      <c r="D9" s="14" t="s">
        <v>0</v>
      </c>
      <c r="E9" s="14" t="s">
        <v>275</v>
      </c>
      <c r="F9" s="14"/>
      <c r="G9" s="14" t="s">
        <v>279</v>
      </c>
      <c r="H9" s="14" t="s">
        <v>515</v>
      </c>
      <c r="I9" s="915" t="s">
        <v>1911</v>
      </c>
      <c r="J9" s="14" t="s">
        <v>280</v>
      </c>
      <c r="K9" s="915">
        <v>2030</v>
      </c>
      <c r="L9" s="915"/>
      <c r="M9" s="915" t="s">
        <v>4504</v>
      </c>
    </row>
    <row r="10" spans="1:13">
      <c r="B10" s="14" t="s">
        <v>265</v>
      </c>
      <c r="C10" s="14" t="s">
        <v>276</v>
      </c>
      <c r="D10" s="14" t="s">
        <v>267</v>
      </c>
      <c r="E10" s="14" t="s">
        <v>270</v>
      </c>
      <c r="F10" s="14" t="s">
        <v>271</v>
      </c>
      <c r="G10" s="14"/>
      <c r="H10" s="14"/>
      <c r="I10" s="915"/>
      <c r="J10" s="14"/>
      <c r="K10" s="915"/>
      <c r="L10" s="915"/>
      <c r="M10" s="915"/>
    </row>
    <row r="11" spans="1:13">
      <c r="B11" s="14" t="s">
        <v>265</v>
      </c>
      <c r="C11" s="14" t="s">
        <v>277</v>
      </c>
      <c r="D11" s="14" t="s">
        <v>267</v>
      </c>
      <c r="E11" s="14" t="s">
        <v>275</v>
      </c>
      <c r="F11" s="14"/>
      <c r="G11" s="14"/>
      <c r="H11" s="14" t="s">
        <v>520</v>
      </c>
      <c r="I11" s="915"/>
      <c r="J11" s="14" t="s">
        <v>280</v>
      </c>
      <c r="K11" s="915">
        <v>2035</v>
      </c>
      <c r="L11" s="915"/>
      <c r="M11" s="915" t="s">
        <v>4505</v>
      </c>
    </row>
    <row r="12" spans="1:13">
      <c r="B12" s="14" t="s">
        <v>269</v>
      </c>
      <c r="C12" s="14" t="s">
        <v>278</v>
      </c>
      <c r="D12" s="14" t="s">
        <v>0</v>
      </c>
      <c r="E12" s="14" t="s">
        <v>270</v>
      </c>
      <c r="F12" s="14"/>
      <c r="G12" s="14"/>
      <c r="H12" s="14" t="s">
        <v>515</v>
      </c>
      <c r="I12" s="915" t="s">
        <v>1911</v>
      </c>
      <c r="J12" s="14" t="s">
        <v>280</v>
      </c>
      <c r="K12" s="915" t="s">
        <v>4518</v>
      </c>
      <c r="L12" s="915"/>
      <c r="M12" s="915" t="s">
        <v>4504</v>
      </c>
    </row>
    <row r="13" spans="1:13">
      <c r="B13" s="14" t="s">
        <v>269</v>
      </c>
      <c r="C13" s="14" t="s">
        <v>25</v>
      </c>
      <c r="D13" s="14" t="s">
        <v>0</v>
      </c>
      <c r="E13" s="14" t="s">
        <v>83</v>
      </c>
      <c r="F13" s="172"/>
      <c r="G13" s="14" t="s">
        <v>281</v>
      </c>
      <c r="H13" s="14"/>
      <c r="I13" s="915"/>
      <c r="J13" s="14"/>
      <c r="K13" s="915"/>
      <c r="L13" s="915"/>
      <c r="M13" s="915"/>
    </row>
    <row r="14" spans="1:13">
      <c r="B14" s="14" t="s">
        <v>265</v>
      </c>
      <c r="C14" s="14" t="s">
        <v>282</v>
      </c>
      <c r="D14" s="14" t="s">
        <v>267</v>
      </c>
      <c r="E14" s="14" t="s">
        <v>257</v>
      </c>
      <c r="F14" s="172" t="s">
        <v>283</v>
      </c>
      <c r="G14" s="14"/>
      <c r="H14" s="14" t="s">
        <v>520</v>
      </c>
      <c r="I14" s="915"/>
      <c r="J14" s="14" t="s">
        <v>286</v>
      </c>
      <c r="K14" s="915">
        <v>2040</v>
      </c>
      <c r="L14" s="915"/>
      <c r="M14" s="915" t="s">
        <v>4505</v>
      </c>
    </row>
    <row r="15" spans="1:13" ht="30">
      <c r="B15" s="14" t="s">
        <v>269</v>
      </c>
      <c r="C15" s="14" t="s">
        <v>26</v>
      </c>
      <c r="D15" s="14" t="s">
        <v>0</v>
      </c>
      <c r="E15" s="14" t="s">
        <v>84</v>
      </c>
      <c r="F15" s="172"/>
      <c r="G15" s="14"/>
      <c r="H15" s="14" t="s">
        <v>4497</v>
      </c>
      <c r="I15" s="915" t="s">
        <v>1911</v>
      </c>
      <c r="J15" s="14" t="s">
        <v>287</v>
      </c>
      <c r="K15" s="917" t="s">
        <v>4520</v>
      </c>
      <c r="L15" s="915"/>
      <c r="M15" s="915" t="s">
        <v>4516</v>
      </c>
    </row>
    <row r="16" spans="1:13">
      <c r="B16" s="14" t="s">
        <v>265</v>
      </c>
      <c r="C16" s="14" t="s">
        <v>284</v>
      </c>
      <c r="D16" s="14" t="s">
        <v>267</v>
      </c>
      <c r="E16" s="14" t="s">
        <v>257</v>
      </c>
      <c r="F16" s="172" t="s">
        <v>268</v>
      </c>
      <c r="G16" s="172"/>
      <c r="H16" s="14" t="s">
        <v>585</v>
      </c>
      <c r="I16" s="915"/>
      <c r="J16" s="172" t="s">
        <v>288</v>
      </c>
      <c r="K16" s="915"/>
      <c r="L16" s="915">
        <v>2020</v>
      </c>
      <c r="M16" s="915" t="s">
        <v>4506</v>
      </c>
    </row>
    <row r="17" spans="2:13">
      <c r="B17" s="14" t="s">
        <v>269</v>
      </c>
      <c r="C17" s="14" t="s">
        <v>138</v>
      </c>
      <c r="D17" s="14" t="s">
        <v>0</v>
      </c>
      <c r="E17" s="14" t="s">
        <v>257</v>
      </c>
      <c r="F17" s="172" t="s">
        <v>283</v>
      </c>
      <c r="G17" s="172"/>
      <c r="H17" s="14" t="s">
        <v>520</v>
      </c>
      <c r="I17" s="915"/>
      <c r="J17" s="172" t="s">
        <v>280</v>
      </c>
      <c r="K17" s="915">
        <v>2040</v>
      </c>
      <c r="L17" s="915"/>
      <c r="M17" s="915" t="s">
        <v>4507</v>
      </c>
    </row>
    <row r="18" spans="2:13">
      <c r="B18" s="14" t="s">
        <v>269</v>
      </c>
      <c r="C18" s="14" t="s">
        <v>139</v>
      </c>
      <c r="D18" s="14" t="s">
        <v>0</v>
      </c>
      <c r="E18" s="14" t="s">
        <v>270</v>
      </c>
      <c r="F18" s="172" t="s">
        <v>271</v>
      </c>
      <c r="G18" s="172"/>
      <c r="H18" s="14"/>
      <c r="I18" s="915"/>
      <c r="J18" s="172"/>
      <c r="K18" s="915"/>
      <c r="L18" s="915"/>
      <c r="M18" s="915"/>
    </row>
    <row r="19" spans="2:13">
      <c r="B19" s="14" t="s">
        <v>269</v>
      </c>
      <c r="C19" s="14" t="s">
        <v>89</v>
      </c>
      <c r="D19" s="14" t="s">
        <v>0</v>
      </c>
      <c r="E19" s="14" t="s">
        <v>273</v>
      </c>
      <c r="F19" s="172" t="s">
        <v>268</v>
      </c>
      <c r="G19" s="172" t="s">
        <v>279</v>
      </c>
      <c r="H19" s="14"/>
      <c r="I19" s="915"/>
      <c r="J19" s="172"/>
      <c r="K19" s="915"/>
      <c r="L19" s="915">
        <v>2017</v>
      </c>
      <c r="M19" s="915"/>
    </row>
    <row r="20" spans="2:13">
      <c r="B20" s="14" t="s">
        <v>269</v>
      </c>
      <c r="C20" s="14" t="s">
        <v>285</v>
      </c>
      <c r="D20" s="14" t="s">
        <v>0</v>
      </c>
      <c r="E20" s="14" t="s">
        <v>273</v>
      </c>
      <c r="F20" s="172"/>
      <c r="G20" s="172"/>
      <c r="H20" s="14" t="s">
        <v>520</v>
      </c>
      <c r="I20" s="915"/>
      <c r="J20" s="172" t="s">
        <v>280</v>
      </c>
      <c r="K20" s="915">
        <v>2040</v>
      </c>
      <c r="L20" s="915"/>
      <c r="M20" s="915" t="s">
        <v>4505</v>
      </c>
    </row>
    <row r="21" spans="2:13">
      <c r="B21" s="14" t="s">
        <v>269</v>
      </c>
      <c r="C21" s="14" t="s">
        <v>289</v>
      </c>
      <c r="D21" s="14" t="s">
        <v>0</v>
      </c>
      <c r="E21" s="14" t="s">
        <v>273</v>
      </c>
      <c r="F21" s="172"/>
      <c r="G21" s="172"/>
      <c r="H21" s="14" t="s">
        <v>515</v>
      </c>
      <c r="I21" s="915" t="s">
        <v>1911</v>
      </c>
      <c r="J21" s="172" t="s">
        <v>280</v>
      </c>
      <c r="K21" s="915">
        <v>2020</v>
      </c>
      <c r="L21" s="915"/>
      <c r="M21" s="915" t="s">
        <v>4504</v>
      </c>
    </row>
    <row r="22" spans="2:13" ht="30">
      <c r="B22" s="14" t="s">
        <v>269</v>
      </c>
      <c r="C22" s="14" t="s">
        <v>140</v>
      </c>
      <c r="D22" s="14" t="s">
        <v>0</v>
      </c>
      <c r="E22" s="14" t="s">
        <v>270</v>
      </c>
      <c r="F22" s="172"/>
      <c r="G22" s="172" t="s">
        <v>279</v>
      </c>
      <c r="H22" s="14" t="s">
        <v>4497</v>
      </c>
      <c r="I22" s="915" t="s">
        <v>1911</v>
      </c>
      <c r="J22" s="172" t="s">
        <v>287</v>
      </c>
      <c r="K22" s="917" t="s">
        <v>4521</v>
      </c>
      <c r="L22" s="915"/>
      <c r="M22" s="915" t="s">
        <v>4516</v>
      </c>
    </row>
    <row r="23" spans="2:13" ht="39">
      <c r="B23" s="14" t="s">
        <v>269</v>
      </c>
      <c r="C23" s="14" t="s">
        <v>143</v>
      </c>
      <c r="D23" s="14" t="s">
        <v>0</v>
      </c>
      <c r="E23" s="14" t="s">
        <v>275</v>
      </c>
      <c r="F23" s="172" t="s">
        <v>271</v>
      </c>
      <c r="G23" s="172" t="s">
        <v>291</v>
      </c>
      <c r="H23" s="14" t="s">
        <v>4498</v>
      </c>
      <c r="I23" s="915" t="s">
        <v>1911</v>
      </c>
      <c r="J23" s="58" t="s">
        <v>292</v>
      </c>
      <c r="K23" s="917" t="s">
        <v>4509</v>
      </c>
      <c r="L23" s="915" t="s">
        <v>4510</v>
      </c>
      <c r="M23" s="915" t="s">
        <v>4508</v>
      </c>
    </row>
    <row r="24" spans="2:13">
      <c r="B24" s="14" t="s">
        <v>269</v>
      </c>
      <c r="C24" s="14" t="s">
        <v>290</v>
      </c>
      <c r="D24" s="14"/>
      <c r="E24" s="14" t="s">
        <v>84</v>
      </c>
      <c r="F24" s="172"/>
      <c r="G24" s="172"/>
      <c r="H24" s="14" t="s">
        <v>515</v>
      </c>
      <c r="I24" s="915" t="s">
        <v>1911</v>
      </c>
      <c r="J24" s="172" t="s">
        <v>280</v>
      </c>
      <c r="K24" s="915">
        <v>2020</v>
      </c>
      <c r="L24" s="915"/>
      <c r="M24" s="915" t="s">
        <v>4504</v>
      </c>
    </row>
    <row r="25" spans="2:13">
      <c r="B25" s="14" t="s">
        <v>269</v>
      </c>
      <c r="C25" s="14" t="s">
        <v>144</v>
      </c>
      <c r="D25" s="14" t="s">
        <v>0</v>
      </c>
      <c r="E25" s="14" t="s">
        <v>275</v>
      </c>
      <c r="F25" s="172" t="s">
        <v>271</v>
      </c>
      <c r="G25" s="172"/>
      <c r="H25" s="14"/>
      <c r="I25" s="915"/>
      <c r="J25" s="172"/>
      <c r="K25" s="915"/>
      <c r="L25" s="915"/>
      <c r="M25" s="915"/>
    </row>
    <row r="26" spans="2:13">
      <c r="B26" s="14" t="s">
        <v>293</v>
      </c>
      <c r="C26" s="14" t="s">
        <v>294</v>
      </c>
      <c r="D26" s="14" t="s">
        <v>231</v>
      </c>
      <c r="E26" s="14" t="s">
        <v>275</v>
      </c>
      <c r="F26" s="172" t="s">
        <v>268</v>
      </c>
      <c r="G26" s="172"/>
      <c r="H26" s="14"/>
      <c r="I26" s="915"/>
      <c r="J26" s="172"/>
      <c r="K26" s="915"/>
      <c r="L26" s="915"/>
      <c r="M26" s="915"/>
    </row>
    <row r="27" spans="2:13">
      <c r="B27" s="14" t="s">
        <v>269</v>
      </c>
      <c r="C27" s="14" t="s">
        <v>11</v>
      </c>
      <c r="D27" s="14" t="s">
        <v>0</v>
      </c>
      <c r="E27" s="14" t="s">
        <v>273</v>
      </c>
      <c r="F27" s="172"/>
      <c r="G27" s="172"/>
      <c r="H27" s="14" t="s">
        <v>515</v>
      </c>
      <c r="I27" s="915" t="s">
        <v>1911</v>
      </c>
      <c r="J27" s="172" t="s">
        <v>280</v>
      </c>
      <c r="K27" s="915">
        <v>2030</v>
      </c>
      <c r="L27" s="915"/>
      <c r="M27" s="915" t="s">
        <v>4504</v>
      </c>
    </row>
    <row r="28" spans="2:13">
      <c r="B28" s="14" t="s">
        <v>269</v>
      </c>
      <c r="C28" s="14" t="s">
        <v>146</v>
      </c>
      <c r="D28" s="14" t="s">
        <v>0</v>
      </c>
      <c r="E28" s="14" t="s">
        <v>275</v>
      </c>
      <c r="F28" s="172" t="s">
        <v>271</v>
      </c>
      <c r="G28" s="172" t="s">
        <v>279</v>
      </c>
      <c r="H28" s="14"/>
      <c r="I28" s="915"/>
      <c r="J28" s="172"/>
      <c r="K28" s="915"/>
      <c r="L28" s="915"/>
      <c r="M28" s="915"/>
    </row>
    <row r="29" spans="2:13">
      <c r="B29" s="14" t="s">
        <v>269</v>
      </c>
      <c r="C29" s="14" t="s">
        <v>147</v>
      </c>
      <c r="D29" s="14" t="s">
        <v>0</v>
      </c>
      <c r="E29" s="14" t="s">
        <v>275</v>
      </c>
      <c r="F29" s="172" t="s">
        <v>271</v>
      </c>
      <c r="G29" s="172" t="s">
        <v>291</v>
      </c>
      <c r="H29" s="14" t="s">
        <v>520</v>
      </c>
      <c r="I29" s="915"/>
      <c r="J29" s="172" t="s">
        <v>280</v>
      </c>
      <c r="K29" s="915">
        <v>2040</v>
      </c>
      <c r="L29" s="915"/>
      <c r="M29" s="915" t="s">
        <v>4505</v>
      </c>
    </row>
    <row r="30" spans="2:13">
      <c r="B30" s="14" t="s">
        <v>265</v>
      </c>
      <c r="C30" s="14" t="s">
        <v>295</v>
      </c>
      <c r="D30" s="14" t="s">
        <v>267</v>
      </c>
      <c r="E30" s="14" t="s">
        <v>273</v>
      </c>
      <c r="F30" s="172" t="s">
        <v>268</v>
      </c>
      <c r="G30" s="172"/>
      <c r="H30" s="14"/>
      <c r="I30" s="915"/>
      <c r="J30" s="172"/>
      <c r="K30" s="915"/>
      <c r="L30" s="915"/>
      <c r="M30" s="915"/>
    </row>
    <row r="31" spans="2:13" ht="39">
      <c r="B31" s="14" t="s">
        <v>269</v>
      </c>
      <c r="C31" s="14" t="s">
        <v>3842</v>
      </c>
      <c r="D31" s="14" t="s">
        <v>0</v>
      </c>
      <c r="E31" s="14" t="s">
        <v>275</v>
      </c>
      <c r="F31" s="172"/>
      <c r="G31" s="172" t="s">
        <v>279</v>
      </c>
      <c r="H31" s="14" t="s">
        <v>4499</v>
      </c>
      <c r="I31" s="915" t="s">
        <v>4511</v>
      </c>
      <c r="J31" s="58" t="s">
        <v>296</v>
      </c>
      <c r="K31" s="917" t="s">
        <v>4513</v>
      </c>
      <c r="L31" s="915" t="s">
        <v>4514</v>
      </c>
      <c r="M31" s="915" t="s">
        <v>4512</v>
      </c>
    </row>
    <row r="32" spans="2:13">
      <c r="B32" s="14" t="s">
        <v>265</v>
      </c>
      <c r="C32" s="14" t="s">
        <v>297</v>
      </c>
      <c r="D32" s="14" t="s">
        <v>267</v>
      </c>
      <c r="E32" s="14" t="s">
        <v>273</v>
      </c>
      <c r="F32" s="172" t="s">
        <v>268</v>
      </c>
      <c r="G32" s="172"/>
      <c r="H32" s="14"/>
      <c r="I32" s="915"/>
      <c r="J32" s="172"/>
      <c r="K32" s="915"/>
      <c r="L32" s="915"/>
      <c r="M32" s="915"/>
    </row>
    <row r="33" spans="2:13">
      <c r="B33" s="14" t="s">
        <v>269</v>
      </c>
      <c r="C33" s="14" t="s">
        <v>298</v>
      </c>
      <c r="D33" s="14" t="s">
        <v>0</v>
      </c>
      <c r="E33" s="14" t="s">
        <v>270</v>
      </c>
      <c r="F33" s="172"/>
      <c r="G33" s="172"/>
      <c r="H33" s="14" t="s">
        <v>515</v>
      </c>
      <c r="I33" s="915" t="s">
        <v>1911</v>
      </c>
      <c r="J33" s="172" t="s">
        <v>280</v>
      </c>
      <c r="K33" s="915">
        <v>2025</v>
      </c>
      <c r="L33" s="915"/>
      <c r="M33" s="915" t="s">
        <v>4504</v>
      </c>
    </row>
    <row r="34" spans="2:13">
      <c r="B34" s="14" t="s">
        <v>265</v>
      </c>
      <c r="C34" s="14" t="s">
        <v>299</v>
      </c>
      <c r="D34" s="14" t="s">
        <v>267</v>
      </c>
      <c r="E34" s="14" t="s">
        <v>273</v>
      </c>
      <c r="F34" s="14"/>
      <c r="G34" s="14"/>
      <c r="H34" s="14" t="s">
        <v>520</v>
      </c>
      <c r="I34" s="915"/>
      <c r="J34" s="14" t="s">
        <v>300</v>
      </c>
      <c r="K34" s="915">
        <v>2030</v>
      </c>
      <c r="L34" s="915"/>
      <c r="M34" s="915" t="s">
        <v>4505</v>
      </c>
    </row>
    <row r="35" spans="2:13">
      <c r="B35" s="14" t="s">
        <v>265</v>
      </c>
      <c r="C35" s="14" t="s">
        <v>324</v>
      </c>
      <c r="D35" s="14" t="s">
        <v>267</v>
      </c>
      <c r="E35" s="14" t="s">
        <v>257</v>
      </c>
      <c r="F35" s="14"/>
      <c r="G35" s="14"/>
      <c r="H35" s="14" t="s">
        <v>515</v>
      </c>
      <c r="I35" s="915" t="s">
        <v>1911</v>
      </c>
      <c r="J35" s="14" t="s">
        <v>280</v>
      </c>
      <c r="K35" s="915">
        <v>2045</v>
      </c>
      <c r="L35" s="915"/>
      <c r="M35" s="915" t="s">
        <v>4504</v>
      </c>
    </row>
    <row r="36" spans="2:13">
      <c r="B36" s="14" t="s">
        <v>265</v>
      </c>
      <c r="C36" s="14" t="s">
        <v>301</v>
      </c>
      <c r="D36" s="14" t="s">
        <v>267</v>
      </c>
      <c r="E36" s="14" t="s">
        <v>273</v>
      </c>
      <c r="F36" s="14" t="s">
        <v>268</v>
      </c>
      <c r="G36" s="14"/>
      <c r="H36" s="14"/>
      <c r="I36" s="915"/>
      <c r="J36" s="14"/>
      <c r="K36" s="915"/>
      <c r="L36" s="915"/>
      <c r="M36" s="915"/>
    </row>
    <row r="37" spans="2:13">
      <c r="B37" s="14" t="s">
        <v>269</v>
      </c>
      <c r="C37" s="14" t="s">
        <v>150</v>
      </c>
      <c r="D37" s="14" t="s">
        <v>0</v>
      </c>
      <c r="E37" s="14" t="s">
        <v>275</v>
      </c>
      <c r="F37" s="14"/>
      <c r="G37" s="14" t="s">
        <v>291</v>
      </c>
      <c r="H37" s="14"/>
      <c r="I37" s="915"/>
      <c r="J37" s="14"/>
      <c r="K37" s="915"/>
      <c r="L37" s="915"/>
      <c r="M37" s="915"/>
    </row>
    <row r="38" spans="2:13">
      <c r="B38" s="14" t="s">
        <v>269</v>
      </c>
      <c r="C38" s="14" t="s">
        <v>302</v>
      </c>
      <c r="D38" s="14" t="s">
        <v>0</v>
      </c>
      <c r="E38" s="14" t="s">
        <v>275</v>
      </c>
      <c r="F38" s="14" t="s">
        <v>271</v>
      </c>
      <c r="G38" s="14" t="s">
        <v>279</v>
      </c>
      <c r="H38" s="14" t="s">
        <v>520</v>
      </c>
      <c r="I38" s="915"/>
      <c r="J38" s="14" t="s">
        <v>280</v>
      </c>
      <c r="K38" s="915">
        <v>2030</v>
      </c>
      <c r="L38" s="915"/>
      <c r="M38" s="915" t="s">
        <v>4505</v>
      </c>
    </row>
    <row r="39" spans="2:13">
      <c r="B39" s="14" t="s">
        <v>269</v>
      </c>
      <c r="C39" s="14" t="s">
        <v>151</v>
      </c>
      <c r="D39" s="14" t="s">
        <v>0</v>
      </c>
      <c r="E39" s="14" t="s">
        <v>275</v>
      </c>
      <c r="F39" s="14" t="s">
        <v>271</v>
      </c>
      <c r="G39" s="14" t="s">
        <v>279</v>
      </c>
      <c r="H39" s="14"/>
      <c r="I39" s="915"/>
      <c r="J39" s="14"/>
      <c r="K39" s="915"/>
      <c r="L39" s="915"/>
      <c r="M39" s="915"/>
    </row>
    <row r="40" spans="2:13">
      <c r="B40" s="14" t="s">
        <v>269</v>
      </c>
      <c r="C40" s="14" t="s">
        <v>154</v>
      </c>
      <c r="D40" s="14" t="s">
        <v>0</v>
      </c>
      <c r="E40" s="14" t="s">
        <v>273</v>
      </c>
      <c r="F40" s="14" t="s">
        <v>271</v>
      </c>
      <c r="G40" s="14" t="s">
        <v>279</v>
      </c>
      <c r="H40" s="14" t="s">
        <v>520</v>
      </c>
      <c r="I40" s="915"/>
      <c r="J40" s="14" t="s">
        <v>280</v>
      </c>
      <c r="K40" s="915">
        <v>2050</v>
      </c>
      <c r="L40" s="915"/>
      <c r="M40" s="915" t="s">
        <v>4505</v>
      </c>
    </row>
    <row r="41" spans="2:13">
      <c r="B41" s="14" t="s">
        <v>269</v>
      </c>
      <c r="C41" s="14" t="s">
        <v>303</v>
      </c>
      <c r="D41" s="14" t="s">
        <v>0</v>
      </c>
      <c r="E41" s="14" t="s">
        <v>275</v>
      </c>
      <c r="F41" s="14" t="s">
        <v>268</v>
      </c>
      <c r="G41" s="14"/>
      <c r="H41" s="14"/>
      <c r="I41" s="915"/>
      <c r="J41" s="14"/>
      <c r="K41" s="918"/>
      <c r="L41" s="918"/>
      <c r="M41" s="915"/>
    </row>
    <row r="42" spans="2:13">
      <c r="B42" s="14" t="s">
        <v>269</v>
      </c>
      <c r="C42" s="14" t="s">
        <v>156</v>
      </c>
      <c r="D42" s="14" t="s">
        <v>0</v>
      </c>
      <c r="E42" s="14" t="s">
        <v>273</v>
      </c>
      <c r="F42" s="14" t="s">
        <v>268</v>
      </c>
      <c r="G42" s="14"/>
      <c r="H42" s="14"/>
      <c r="I42" s="915"/>
      <c r="J42" s="14"/>
      <c r="K42" s="915"/>
      <c r="L42" s="915"/>
      <c r="M42" s="915"/>
    </row>
    <row r="43" spans="2:13">
      <c r="B43" s="14" t="s">
        <v>269</v>
      </c>
      <c r="C43" s="14" t="s">
        <v>157</v>
      </c>
      <c r="D43" s="14" t="s">
        <v>0</v>
      </c>
      <c r="E43" s="14" t="s">
        <v>275</v>
      </c>
      <c r="F43" s="14" t="s">
        <v>271</v>
      </c>
      <c r="G43" s="14"/>
      <c r="H43" s="14"/>
      <c r="I43" s="915"/>
      <c r="J43" s="14"/>
      <c r="K43" s="915"/>
      <c r="L43" s="915"/>
      <c r="M43" s="915"/>
    </row>
    <row r="44" spans="2:13">
      <c r="B44" s="14" t="s">
        <v>269</v>
      </c>
      <c r="C44" s="14" t="s">
        <v>304</v>
      </c>
      <c r="D44" s="14" t="s">
        <v>0</v>
      </c>
      <c r="E44" s="14" t="s">
        <v>275</v>
      </c>
      <c r="F44" s="14" t="s">
        <v>271</v>
      </c>
      <c r="G44" s="14"/>
      <c r="H44" s="14"/>
      <c r="I44" s="915"/>
      <c r="J44" s="14"/>
      <c r="K44" s="915"/>
      <c r="L44" s="915"/>
      <c r="M44" s="915"/>
    </row>
    <row r="45" spans="2:13">
      <c r="B45" s="14" t="s">
        <v>269</v>
      </c>
      <c r="C45" s="14" t="s">
        <v>42</v>
      </c>
      <c r="D45" s="14" t="s">
        <v>0</v>
      </c>
      <c r="E45" s="14" t="s">
        <v>84</v>
      </c>
      <c r="F45" s="14"/>
      <c r="G45" s="14"/>
      <c r="H45" s="14" t="s">
        <v>515</v>
      </c>
      <c r="I45" s="915" t="s">
        <v>1911</v>
      </c>
      <c r="J45" s="14" t="s">
        <v>280</v>
      </c>
      <c r="K45" s="918">
        <v>2050</v>
      </c>
      <c r="L45" s="918"/>
      <c r="M45" s="915" t="s">
        <v>4504</v>
      </c>
    </row>
    <row r="46" spans="2:13" ht="30">
      <c r="B46" s="14" t="s">
        <v>265</v>
      </c>
      <c r="C46" s="172" t="s">
        <v>305</v>
      </c>
      <c r="D46" s="14" t="s">
        <v>267</v>
      </c>
      <c r="E46" s="14" t="s">
        <v>257</v>
      </c>
      <c r="F46" s="14"/>
      <c r="G46" s="14"/>
      <c r="H46" s="14" t="s">
        <v>4501</v>
      </c>
      <c r="I46" s="915" t="s">
        <v>1911</v>
      </c>
      <c r="J46" s="14" t="s">
        <v>280</v>
      </c>
      <c r="K46" s="917" t="s">
        <v>4523</v>
      </c>
      <c r="L46" s="915"/>
      <c r="M46" s="915" t="s">
        <v>4522</v>
      </c>
    </row>
    <row r="47" spans="2:13">
      <c r="B47" s="14" t="s">
        <v>269</v>
      </c>
      <c r="C47" s="14" t="s">
        <v>163</v>
      </c>
      <c r="D47" s="14" t="s">
        <v>0</v>
      </c>
      <c r="E47" s="14" t="s">
        <v>270</v>
      </c>
      <c r="F47" s="14" t="s">
        <v>283</v>
      </c>
      <c r="G47" s="14"/>
      <c r="H47" s="14" t="s">
        <v>520</v>
      </c>
      <c r="I47" s="915"/>
      <c r="J47" s="14" t="s">
        <v>280</v>
      </c>
      <c r="K47" s="915">
        <v>2050</v>
      </c>
      <c r="L47" s="915"/>
      <c r="M47" s="915" t="s">
        <v>4505</v>
      </c>
    </row>
    <row r="48" spans="2:13">
      <c r="B48" s="14" t="s">
        <v>269</v>
      </c>
      <c r="C48" s="14" t="s">
        <v>164</v>
      </c>
      <c r="D48" s="14" t="s">
        <v>0</v>
      </c>
      <c r="E48" s="14" t="s">
        <v>3844</v>
      </c>
      <c r="F48" s="14"/>
      <c r="G48" s="14"/>
      <c r="H48" s="14" t="s">
        <v>515</v>
      </c>
      <c r="I48" s="915" t="s">
        <v>1911</v>
      </c>
      <c r="J48" s="14" t="s">
        <v>280</v>
      </c>
      <c r="K48" s="915">
        <v>2050</v>
      </c>
      <c r="L48" s="915"/>
      <c r="M48" s="915" t="s">
        <v>4504</v>
      </c>
    </row>
    <row r="49" spans="2:13">
      <c r="B49" s="14" t="s">
        <v>269</v>
      </c>
      <c r="C49" s="14" t="s">
        <v>165</v>
      </c>
      <c r="D49" s="14" t="s">
        <v>0</v>
      </c>
      <c r="E49" s="14" t="s">
        <v>275</v>
      </c>
      <c r="F49" s="14"/>
      <c r="G49" s="14"/>
      <c r="H49" s="14" t="s">
        <v>520</v>
      </c>
      <c r="I49" s="915"/>
      <c r="J49" s="14" t="s">
        <v>280</v>
      </c>
      <c r="K49" s="915">
        <v>2030</v>
      </c>
      <c r="L49" s="915"/>
      <c r="M49" s="915" t="s">
        <v>4507</v>
      </c>
    </row>
    <row r="50" spans="2:13">
      <c r="B50" s="14" t="s">
        <v>265</v>
      </c>
      <c r="C50" s="14" t="s">
        <v>306</v>
      </c>
      <c r="D50" s="14" t="s">
        <v>267</v>
      </c>
      <c r="E50" s="14" t="s">
        <v>257</v>
      </c>
      <c r="F50" s="14" t="s">
        <v>271</v>
      </c>
      <c r="G50" s="14"/>
      <c r="H50" s="14"/>
      <c r="I50" s="915"/>
      <c r="J50" s="14"/>
      <c r="K50" s="915"/>
      <c r="L50" s="915"/>
      <c r="M50" s="915"/>
    </row>
    <row r="51" spans="2:13">
      <c r="B51" s="14" t="s">
        <v>269</v>
      </c>
      <c r="C51" s="14" t="s">
        <v>166</v>
      </c>
      <c r="D51" s="14" t="s">
        <v>0</v>
      </c>
      <c r="E51" s="14" t="s">
        <v>273</v>
      </c>
      <c r="F51" s="14" t="s">
        <v>268</v>
      </c>
      <c r="G51" s="14" t="s">
        <v>291</v>
      </c>
      <c r="H51" s="14" t="s">
        <v>515</v>
      </c>
      <c r="I51" s="915" t="s">
        <v>1911</v>
      </c>
      <c r="J51" s="14" t="s">
        <v>280</v>
      </c>
      <c r="K51" s="918">
        <v>2030</v>
      </c>
      <c r="L51" s="918"/>
      <c r="M51" s="915" t="s">
        <v>4504</v>
      </c>
    </row>
    <row r="52" spans="2:13">
      <c r="B52" s="14" t="s">
        <v>265</v>
      </c>
      <c r="C52" s="14" t="s">
        <v>307</v>
      </c>
      <c r="D52" s="14" t="s">
        <v>267</v>
      </c>
      <c r="E52" s="14" t="s">
        <v>257</v>
      </c>
      <c r="F52" s="14" t="s">
        <v>283</v>
      </c>
      <c r="G52" s="14"/>
      <c r="H52" s="14"/>
      <c r="I52" s="915"/>
      <c r="J52" s="14"/>
      <c r="K52" s="915"/>
      <c r="L52" s="915"/>
      <c r="M52" s="915"/>
    </row>
    <row r="53" spans="2:13">
      <c r="B53" s="14" t="s">
        <v>265</v>
      </c>
      <c r="C53" s="14" t="s">
        <v>308</v>
      </c>
      <c r="D53" s="14" t="s">
        <v>267</v>
      </c>
      <c r="E53" s="14" t="s">
        <v>257</v>
      </c>
      <c r="F53" s="14" t="s">
        <v>271</v>
      </c>
      <c r="G53" s="14"/>
      <c r="H53" s="14"/>
      <c r="I53" s="915"/>
      <c r="J53" s="14"/>
      <c r="K53" s="915"/>
      <c r="L53" s="915"/>
      <c r="M53" s="915"/>
    </row>
    <row r="54" spans="2:13">
      <c r="B54" s="14" t="s">
        <v>269</v>
      </c>
      <c r="C54" s="14" t="s">
        <v>167</v>
      </c>
      <c r="D54" s="14" t="s">
        <v>0</v>
      </c>
      <c r="E54" s="14" t="s">
        <v>275</v>
      </c>
      <c r="F54" s="14" t="s">
        <v>271</v>
      </c>
      <c r="G54" s="14" t="s">
        <v>279</v>
      </c>
      <c r="H54" s="14" t="s">
        <v>4500</v>
      </c>
      <c r="I54" s="915"/>
      <c r="J54" s="14" t="s">
        <v>310</v>
      </c>
      <c r="K54" s="915">
        <v>2025</v>
      </c>
      <c r="L54" s="915">
        <v>2020</v>
      </c>
      <c r="M54" s="915" t="s">
        <v>4515</v>
      </c>
    </row>
    <row r="55" spans="2:13">
      <c r="B55" s="14" t="s">
        <v>265</v>
      </c>
      <c r="C55" s="14" t="s">
        <v>309</v>
      </c>
      <c r="D55" s="14" t="s">
        <v>267</v>
      </c>
      <c r="E55" s="14" t="s">
        <v>257</v>
      </c>
      <c r="F55" s="14" t="s">
        <v>268</v>
      </c>
      <c r="G55" s="14"/>
      <c r="H55" s="14"/>
      <c r="I55" s="915"/>
      <c r="J55" s="14"/>
      <c r="K55" s="915"/>
      <c r="L55" s="915"/>
      <c r="M55" s="915"/>
    </row>
    <row r="56" spans="2:13">
      <c r="B56" s="14" t="s">
        <v>269</v>
      </c>
      <c r="C56" s="14" t="s">
        <v>311</v>
      </c>
      <c r="D56" s="14" t="s">
        <v>0</v>
      </c>
      <c r="E56" s="14" t="s">
        <v>273</v>
      </c>
      <c r="F56" s="14"/>
      <c r="G56" s="14"/>
      <c r="H56" s="14" t="s">
        <v>515</v>
      </c>
      <c r="I56" s="915" t="s">
        <v>1911</v>
      </c>
      <c r="J56" s="14" t="s">
        <v>280</v>
      </c>
      <c r="K56" s="915">
        <v>2030</v>
      </c>
      <c r="L56" s="915"/>
      <c r="M56" s="915" t="s">
        <v>4504</v>
      </c>
    </row>
    <row r="57" spans="2:13">
      <c r="B57" s="14" t="s">
        <v>269</v>
      </c>
      <c r="C57" s="14" t="s">
        <v>168</v>
      </c>
      <c r="D57" s="14" t="s">
        <v>0</v>
      </c>
      <c r="E57" s="14" t="s">
        <v>275</v>
      </c>
      <c r="F57" s="14" t="s">
        <v>271</v>
      </c>
      <c r="G57" s="14"/>
      <c r="H57" s="14"/>
      <c r="I57" s="915"/>
      <c r="J57" s="14"/>
      <c r="K57" s="915"/>
      <c r="L57" s="915"/>
      <c r="M57" s="915"/>
    </row>
    <row r="58" spans="2:13">
      <c r="B58" s="14" t="s">
        <v>269</v>
      </c>
      <c r="C58" s="14" t="s">
        <v>169</v>
      </c>
      <c r="D58" s="14" t="s">
        <v>0</v>
      </c>
      <c r="E58" s="14" t="s">
        <v>275</v>
      </c>
      <c r="F58" s="14" t="s">
        <v>271</v>
      </c>
      <c r="G58" s="14" t="s">
        <v>279</v>
      </c>
      <c r="H58" s="14"/>
      <c r="I58" s="40"/>
      <c r="J58" s="14"/>
      <c r="K58" s="915"/>
      <c r="L58" s="915"/>
      <c r="M58" s="915"/>
    </row>
    <row r="59" spans="2:13">
      <c r="B59" s="14" t="s">
        <v>265</v>
      </c>
      <c r="C59" s="14" t="s">
        <v>312</v>
      </c>
      <c r="D59" s="14" t="s">
        <v>267</v>
      </c>
      <c r="E59" s="14" t="s">
        <v>257</v>
      </c>
      <c r="F59" s="14" t="s">
        <v>271</v>
      </c>
      <c r="G59" s="14"/>
      <c r="H59" s="14"/>
      <c r="I59" s="915"/>
      <c r="J59" s="213"/>
      <c r="K59" s="915"/>
      <c r="L59" s="915"/>
      <c r="M59" s="915"/>
    </row>
    <row r="60" spans="2:13">
      <c r="B60" s="14" t="s">
        <v>265</v>
      </c>
      <c r="C60" s="14" t="s">
        <v>327</v>
      </c>
      <c r="D60" s="14" t="s">
        <v>267</v>
      </c>
      <c r="E60" s="14" t="s">
        <v>257</v>
      </c>
      <c r="F60" s="14"/>
      <c r="G60" s="14"/>
      <c r="H60" s="14" t="s">
        <v>515</v>
      </c>
      <c r="I60" s="915" t="s">
        <v>1911</v>
      </c>
      <c r="J60" s="14" t="s">
        <v>280</v>
      </c>
      <c r="K60" s="915">
        <v>2050</v>
      </c>
      <c r="L60" s="915"/>
      <c r="M60" s="915" t="s">
        <v>4504</v>
      </c>
    </row>
    <row r="61" spans="2:13">
      <c r="B61" s="14" t="s">
        <v>265</v>
      </c>
      <c r="C61" s="14" t="s">
        <v>313</v>
      </c>
      <c r="D61" s="14" t="s">
        <v>267</v>
      </c>
      <c r="E61" s="14" t="s">
        <v>257</v>
      </c>
      <c r="F61" s="14" t="s">
        <v>268</v>
      </c>
      <c r="G61" s="14"/>
      <c r="H61" s="14"/>
      <c r="I61" s="915"/>
      <c r="J61" s="14"/>
      <c r="K61" s="915"/>
      <c r="L61" s="915"/>
      <c r="M61" s="915"/>
    </row>
    <row r="62" spans="2:13">
      <c r="B62" s="14" t="s">
        <v>265</v>
      </c>
      <c r="C62" s="14" t="s">
        <v>326</v>
      </c>
      <c r="D62" s="14" t="s">
        <v>267</v>
      </c>
      <c r="E62" s="14" t="s">
        <v>257</v>
      </c>
      <c r="F62" s="14"/>
      <c r="G62" s="14"/>
      <c r="H62" s="14" t="s">
        <v>515</v>
      </c>
      <c r="I62" s="915" t="s">
        <v>1911</v>
      </c>
      <c r="J62" s="14" t="s">
        <v>280</v>
      </c>
      <c r="K62" s="915">
        <v>2030</v>
      </c>
      <c r="L62" s="915"/>
      <c r="M62" s="915" t="s">
        <v>4504</v>
      </c>
    </row>
    <row r="63" spans="2:13">
      <c r="B63" s="14" t="s">
        <v>265</v>
      </c>
      <c r="C63" s="14" t="s">
        <v>314</v>
      </c>
      <c r="D63" s="14" t="s">
        <v>267</v>
      </c>
      <c r="E63" s="14" t="s">
        <v>257</v>
      </c>
      <c r="F63" s="14" t="s">
        <v>268</v>
      </c>
      <c r="G63" s="14"/>
      <c r="H63" s="14"/>
      <c r="I63" s="915"/>
      <c r="J63" s="14"/>
      <c r="K63" s="915"/>
      <c r="L63" s="915"/>
      <c r="M63" s="915"/>
    </row>
    <row r="64" spans="2:13" ht="30">
      <c r="B64" s="14" t="s">
        <v>265</v>
      </c>
      <c r="C64" s="14" t="s">
        <v>315</v>
      </c>
      <c r="D64" s="14" t="s">
        <v>267</v>
      </c>
      <c r="E64" s="14" t="s">
        <v>275</v>
      </c>
      <c r="F64" s="14"/>
      <c r="G64" s="14"/>
      <c r="H64" s="14" t="s">
        <v>4497</v>
      </c>
      <c r="I64" s="915" t="s">
        <v>1911</v>
      </c>
      <c r="J64" s="14" t="s">
        <v>287</v>
      </c>
      <c r="K64" s="917" t="s">
        <v>4517</v>
      </c>
      <c r="L64" s="915"/>
      <c r="M64" s="915" t="s">
        <v>4516</v>
      </c>
    </row>
    <row r="65" spans="2:13">
      <c r="B65" s="14" t="s">
        <v>269</v>
      </c>
      <c r="C65" s="14" t="s">
        <v>316</v>
      </c>
      <c r="D65" s="14" t="s">
        <v>0</v>
      </c>
      <c r="E65" s="14" t="s">
        <v>275</v>
      </c>
      <c r="F65" s="14" t="s">
        <v>271</v>
      </c>
      <c r="G65" s="14"/>
      <c r="H65" s="14"/>
      <c r="I65" s="915"/>
      <c r="J65" s="14"/>
      <c r="K65" s="915"/>
      <c r="L65" s="915"/>
      <c r="M65" s="915"/>
    </row>
    <row r="66" spans="2:13">
      <c r="B66" s="14" t="s">
        <v>269</v>
      </c>
      <c r="C66" s="14" t="s">
        <v>172</v>
      </c>
      <c r="D66" s="14" t="s">
        <v>0</v>
      </c>
      <c r="E66" s="14" t="s">
        <v>275</v>
      </c>
      <c r="F66" s="14" t="s">
        <v>271</v>
      </c>
      <c r="G66" s="14" t="s">
        <v>279</v>
      </c>
      <c r="H66" s="14" t="s">
        <v>520</v>
      </c>
      <c r="I66" s="915"/>
      <c r="J66" s="14" t="s">
        <v>280</v>
      </c>
      <c r="K66" s="915">
        <v>2030</v>
      </c>
      <c r="L66" s="915"/>
      <c r="M66" s="915" t="s">
        <v>4505</v>
      </c>
    </row>
    <row r="67" spans="2:13">
      <c r="B67" s="14" t="s">
        <v>269</v>
      </c>
      <c r="C67" s="14" t="s">
        <v>54</v>
      </c>
      <c r="D67" s="14" t="s">
        <v>0</v>
      </c>
      <c r="E67" s="14" t="s">
        <v>84</v>
      </c>
      <c r="F67" s="14" t="s">
        <v>271</v>
      </c>
      <c r="G67" s="14" t="s">
        <v>279</v>
      </c>
      <c r="H67" s="14"/>
      <c r="I67" s="915"/>
      <c r="J67" s="14"/>
      <c r="K67" s="915"/>
      <c r="L67" s="915"/>
      <c r="M67" s="915"/>
    </row>
    <row r="68" spans="2:13">
      <c r="B68" s="14" t="s">
        <v>265</v>
      </c>
      <c r="C68" s="14" t="s">
        <v>317</v>
      </c>
      <c r="D68" s="14" t="s">
        <v>267</v>
      </c>
      <c r="E68" s="14" t="s">
        <v>273</v>
      </c>
      <c r="F68" s="14"/>
      <c r="G68" s="14"/>
      <c r="H68" s="14" t="s">
        <v>515</v>
      </c>
      <c r="I68" s="915" t="s">
        <v>1911</v>
      </c>
      <c r="J68" s="14" t="s">
        <v>280</v>
      </c>
      <c r="K68" s="915">
        <v>2030</v>
      </c>
      <c r="L68" s="915"/>
      <c r="M68" s="915" t="s">
        <v>4504</v>
      </c>
    </row>
    <row r="69" spans="2:13">
      <c r="B69" s="14" t="s">
        <v>269</v>
      </c>
      <c r="C69" s="14" t="s">
        <v>173</v>
      </c>
      <c r="D69" s="14" t="s">
        <v>0</v>
      </c>
      <c r="E69" s="14" t="s">
        <v>275</v>
      </c>
      <c r="F69" s="14" t="s">
        <v>271</v>
      </c>
      <c r="G69" s="14"/>
      <c r="H69" s="14" t="s">
        <v>515</v>
      </c>
      <c r="I69" s="915" t="s">
        <v>1911</v>
      </c>
      <c r="J69" s="14" t="s">
        <v>280</v>
      </c>
      <c r="K69" s="915">
        <v>2050</v>
      </c>
      <c r="L69" s="915"/>
      <c r="M69" s="915" t="s">
        <v>4504</v>
      </c>
    </row>
    <row r="70" spans="2:13">
      <c r="B70" s="14" t="s">
        <v>269</v>
      </c>
      <c r="C70" s="14" t="s">
        <v>33</v>
      </c>
      <c r="D70" s="14" t="s">
        <v>0</v>
      </c>
      <c r="E70" s="14" t="s">
        <v>83</v>
      </c>
      <c r="F70" s="14"/>
      <c r="G70" s="14"/>
      <c r="H70" s="14" t="s">
        <v>520</v>
      </c>
      <c r="I70" s="915"/>
      <c r="J70" s="14" t="s">
        <v>280</v>
      </c>
      <c r="K70" s="915">
        <v>2040</v>
      </c>
      <c r="L70" s="915"/>
      <c r="M70" s="915" t="s">
        <v>4507</v>
      </c>
    </row>
    <row r="71" spans="2:13">
      <c r="B71" s="14" t="s">
        <v>269</v>
      </c>
      <c r="C71" s="14" t="s">
        <v>318</v>
      </c>
      <c r="D71" s="14" t="s">
        <v>0</v>
      </c>
      <c r="E71" s="14" t="s">
        <v>270</v>
      </c>
      <c r="F71" s="14"/>
      <c r="G71" s="14" t="s">
        <v>281</v>
      </c>
      <c r="H71" s="14"/>
      <c r="I71" s="915"/>
      <c r="J71" s="14"/>
      <c r="K71" s="915"/>
      <c r="L71" s="915"/>
      <c r="M71" s="915"/>
    </row>
    <row r="72" spans="2:13" ht="30">
      <c r="B72" s="14" t="s">
        <v>269</v>
      </c>
      <c r="C72" s="14" t="s">
        <v>174</v>
      </c>
      <c r="D72" s="14" t="s">
        <v>0</v>
      </c>
      <c r="E72" s="14" t="s">
        <v>275</v>
      </c>
      <c r="F72" s="14" t="s">
        <v>271</v>
      </c>
      <c r="G72" s="14" t="s">
        <v>291</v>
      </c>
      <c r="H72" s="14" t="s">
        <v>4497</v>
      </c>
      <c r="I72" s="915" t="s">
        <v>1911</v>
      </c>
      <c r="J72" s="14" t="s">
        <v>287</v>
      </c>
      <c r="K72" s="917" t="s">
        <v>4524</v>
      </c>
      <c r="L72" s="915"/>
      <c r="M72" s="915" t="s">
        <v>4516</v>
      </c>
    </row>
    <row r="73" spans="2:13">
      <c r="B73" s="14" t="s">
        <v>269</v>
      </c>
      <c r="C73" s="14" t="s">
        <v>175</v>
      </c>
      <c r="D73" s="14" t="s">
        <v>0</v>
      </c>
      <c r="E73" s="14" t="s">
        <v>275</v>
      </c>
      <c r="F73" s="14" t="s">
        <v>283</v>
      </c>
      <c r="G73" s="14" t="s">
        <v>279</v>
      </c>
      <c r="H73" s="14"/>
      <c r="I73" s="915"/>
      <c r="J73" s="14"/>
      <c r="K73" s="915"/>
      <c r="L73" s="915"/>
      <c r="M73" s="915"/>
    </row>
    <row r="74" spans="2:13">
      <c r="B74" s="14" t="s">
        <v>269</v>
      </c>
      <c r="C74" s="14" t="s">
        <v>92</v>
      </c>
      <c r="D74" s="14" t="s">
        <v>0</v>
      </c>
      <c r="E74" s="14" t="s">
        <v>84</v>
      </c>
      <c r="F74" s="14"/>
      <c r="G74" s="14"/>
      <c r="H74" s="14" t="s">
        <v>515</v>
      </c>
      <c r="I74" s="915" t="s">
        <v>1911</v>
      </c>
      <c r="J74" s="14" t="s">
        <v>280</v>
      </c>
      <c r="K74" s="915">
        <v>2050</v>
      </c>
      <c r="L74" s="915"/>
      <c r="M74" s="915" t="s">
        <v>4504</v>
      </c>
    </row>
    <row r="75" spans="2:13">
      <c r="B75" s="14" t="s">
        <v>265</v>
      </c>
      <c r="C75" s="14" t="s">
        <v>319</v>
      </c>
      <c r="D75" s="14" t="s">
        <v>267</v>
      </c>
      <c r="E75" s="14" t="s">
        <v>273</v>
      </c>
      <c r="F75" s="14"/>
      <c r="G75" s="14"/>
      <c r="H75" s="14" t="s">
        <v>515</v>
      </c>
      <c r="I75" s="915" t="s">
        <v>1911</v>
      </c>
      <c r="J75" s="14" t="s">
        <v>280</v>
      </c>
      <c r="K75" s="915">
        <v>2022</v>
      </c>
      <c r="L75" s="915"/>
      <c r="M75" s="915" t="s">
        <v>4504</v>
      </c>
    </row>
    <row r="76" spans="2:13">
      <c r="B76" s="14" t="s">
        <v>269</v>
      </c>
      <c r="C76" s="14" t="s">
        <v>320</v>
      </c>
      <c r="D76" s="14" t="s">
        <v>267</v>
      </c>
      <c r="E76" s="14" t="s">
        <v>273</v>
      </c>
      <c r="F76" s="14"/>
      <c r="G76" s="14"/>
      <c r="H76" s="14" t="s">
        <v>515</v>
      </c>
      <c r="I76" s="915" t="s">
        <v>1911</v>
      </c>
      <c r="J76" s="14" t="s">
        <v>280</v>
      </c>
      <c r="K76" s="915" t="s">
        <v>4518</v>
      </c>
      <c r="L76" s="915"/>
      <c r="M76" s="915" t="s">
        <v>4504</v>
      </c>
    </row>
    <row r="77" spans="2:13">
      <c r="B77" s="14" t="s">
        <v>269</v>
      </c>
      <c r="C77" s="14" t="s">
        <v>321</v>
      </c>
      <c r="D77" s="14" t="s">
        <v>0</v>
      </c>
      <c r="E77" s="14" t="s">
        <v>273</v>
      </c>
      <c r="F77" s="14"/>
      <c r="G77" s="14"/>
      <c r="H77" s="14" t="s">
        <v>515</v>
      </c>
      <c r="I77" s="915" t="s">
        <v>1911</v>
      </c>
      <c r="J77" s="14" t="s">
        <v>280</v>
      </c>
      <c r="K77" s="915">
        <v>2020</v>
      </c>
      <c r="L77" s="915"/>
      <c r="M77" s="915" t="s">
        <v>4504</v>
      </c>
    </row>
    <row r="78" spans="2:13">
      <c r="B78" s="14" t="s">
        <v>269</v>
      </c>
      <c r="C78" s="14" t="s">
        <v>178</v>
      </c>
      <c r="D78" s="14" t="s">
        <v>0</v>
      </c>
      <c r="E78" s="14" t="s">
        <v>275</v>
      </c>
      <c r="F78" s="14" t="s">
        <v>271</v>
      </c>
      <c r="G78" s="14"/>
      <c r="H78" s="14"/>
      <c r="I78" s="915"/>
      <c r="J78" s="14"/>
      <c r="K78" s="915"/>
      <c r="L78" s="915"/>
      <c r="M78" s="915"/>
    </row>
    <row r="79" spans="2:13" ht="30">
      <c r="B79" s="14" t="s">
        <v>269</v>
      </c>
      <c r="C79" s="14" t="s">
        <v>179</v>
      </c>
      <c r="D79" s="14" t="s">
        <v>0</v>
      </c>
      <c r="E79" s="14" t="s">
        <v>275</v>
      </c>
      <c r="F79" s="14" t="s">
        <v>271</v>
      </c>
      <c r="G79" s="14" t="s">
        <v>291</v>
      </c>
      <c r="H79" s="14" t="s">
        <v>4500</v>
      </c>
      <c r="I79" s="915"/>
      <c r="J79" s="14" t="s">
        <v>287</v>
      </c>
      <c r="K79" s="917" t="s">
        <v>4519</v>
      </c>
      <c r="L79" s="915"/>
      <c r="M79" s="915" t="s">
        <v>4515</v>
      </c>
    </row>
    <row r="80" spans="2:13" ht="45">
      <c r="B80" s="14" t="s">
        <v>265</v>
      </c>
      <c r="C80" s="14" t="s">
        <v>322</v>
      </c>
      <c r="D80" s="14" t="s">
        <v>267</v>
      </c>
      <c r="E80" s="14" t="s">
        <v>257</v>
      </c>
      <c r="F80" s="14" t="s">
        <v>268</v>
      </c>
      <c r="G80" s="14" t="s">
        <v>279</v>
      </c>
      <c r="H80" s="14" t="s">
        <v>4499</v>
      </c>
      <c r="I80" s="915" t="s">
        <v>1911</v>
      </c>
      <c r="J80" s="14" t="s">
        <v>287</v>
      </c>
      <c r="K80" s="917" t="s">
        <v>4525</v>
      </c>
      <c r="L80" s="915"/>
      <c r="M80" s="915" t="s">
        <v>4512</v>
      </c>
    </row>
    <row r="81" spans="2:13">
      <c r="B81" s="14" t="s">
        <v>265</v>
      </c>
      <c r="C81" s="14" t="s">
        <v>323</v>
      </c>
      <c r="D81" s="14" t="s">
        <v>267</v>
      </c>
      <c r="E81" s="14" t="s">
        <v>270</v>
      </c>
      <c r="F81" s="14" t="s">
        <v>271</v>
      </c>
      <c r="G81" s="14"/>
      <c r="H81" s="14"/>
      <c r="I81" s="915"/>
      <c r="J81" s="14"/>
      <c r="K81" s="915"/>
      <c r="L81" s="915"/>
      <c r="M81" s="915"/>
    </row>
    <row r="82" spans="2:13" s="40" customFormat="1">
      <c r="B82" s="213"/>
      <c r="C82" s="213"/>
      <c r="D82" s="213"/>
      <c r="E82" s="213"/>
      <c r="F82" s="213"/>
      <c r="G82" s="213"/>
      <c r="H82" s="91"/>
    </row>
    <row r="83" spans="2:13">
      <c r="C83" s="91"/>
      <c r="D83" s="91"/>
      <c r="E83" s="91"/>
      <c r="F83" s="91"/>
      <c r="G83" s="91"/>
      <c r="H83" s="91"/>
    </row>
    <row r="84" spans="2:13" s="40" customFormat="1">
      <c r="B84" s="35" t="s">
        <v>3843</v>
      </c>
    </row>
    <row r="85" spans="2:13" s="40" customFormat="1"/>
    <row r="86" spans="2:13" ht="15" customHeight="1">
      <c r="B86" s="1080" t="s">
        <v>3840</v>
      </c>
      <c r="C86" s="1080"/>
      <c r="D86" s="1080"/>
      <c r="E86" s="1080"/>
      <c r="F86" s="1080"/>
      <c r="G86" s="1080"/>
      <c r="H86" s="1080"/>
      <c r="I86" s="1080"/>
    </row>
    <row r="87" spans="2:13">
      <c r="B87" s="1080"/>
      <c r="C87" s="1080"/>
      <c r="D87" s="1080"/>
      <c r="E87" s="1080"/>
      <c r="F87" s="1080"/>
      <c r="G87" s="1080"/>
      <c r="H87" s="1080"/>
      <c r="I87" s="1080"/>
    </row>
    <row r="88" spans="2:13">
      <c r="B88" s="1080"/>
      <c r="C88" s="1080"/>
      <c r="D88" s="1080"/>
      <c r="E88" s="1080"/>
      <c r="F88" s="1080"/>
      <c r="G88" s="1080"/>
      <c r="H88" s="1080"/>
      <c r="I88" s="1080"/>
    </row>
    <row r="89" spans="2:13">
      <c r="B89" s="1080"/>
      <c r="C89" s="1080"/>
      <c r="D89" s="1080"/>
      <c r="E89" s="1080"/>
      <c r="F89" s="1080"/>
      <c r="G89" s="1080"/>
      <c r="H89" s="1080"/>
      <c r="I89" s="1080"/>
    </row>
    <row r="90" spans="2:13">
      <c r="B90" s="733"/>
      <c r="C90" s="733"/>
      <c r="D90" s="733"/>
      <c r="E90" s="733"/>
      <c r="F90" s="733"/>
      <c r="G90" s="733"/>
      <c r="H90" s="733"/>
      <c r="I90" s="733"/>
    </row>
    <row r="92" spans="2:13" ht="15" customHeight="1">
      <c r="B92" s="1079" t="s">
        <v>4526</v>
      </c>
      <c r="C92" s="1079"/>
      <c r="D92" s="1079"/>
      <c r="E92" s="1079"/>
      <c r="F92" s="1079"/>
      <c r="G92" s="1079"/>
      <c r="H92" s="1079"/>
      <c r="I92" s="1079"/>
    </row>
    <row r="93" spans="2:13">
      <c r="B93" s="1079"/>
      <c r="C93" s="1079"/>
      <c r="D93" s="1079"/>
      <c r="E93" s="1079"/>
      <c r="F93" s="1079"/>
      <c r="G93" s="1079"/>
      <c r="H93" s="1079"/>
      <c r="I93" s="1079"/>
    </row>
    <row r="94" spans="2:13">
      <c r="B94" s="1079"/>
      <c r="C94" s="1079"/>
      <c r="D94" s="1079"/>
      <c r="E94" s="1079"/>
      <c r="F94" s="1079"/>
      <c r="G94" s="1079"/>
      <c r="H94" s="1079"/>
      <c r="I94" s="1079"/>
    </row>
    <row r="95" spans="2:13">
      <c r="B95" s="919"/>
      <c r="C95" s="919"/>
      <c r="D95" s="919"/>
      <c r="E95" s="919"/>
      <c r="F95" s="919"/>
      <c r="G95" s="919"/>
      <c r="H95" s="919"/>
      <c r="I95" s="919"/>
    </row>
    <row r="96" spans="2:13">
      <c r="B96" s="919"/>
      <c r="C96" s="919"/>
      <c r="D96" s="919"/>
      <c r="E96" s="919"/>
      <c r="F96" s="919"/>
      <c r="G96" s="919"/>
      <c r="H96" s="919"/>
      <c r="I96" s="919"/>
    </row>
  </sheetData>
  <mergeCells count="2">
    <mergeCell ref="B92:I94"/>
    <mergeCell ref="B86:I89"/>
  </mergeCells>
  <conditionalFormatting sqref="C24">
    <cfRule type="duplicateValues" dxfId="18" priority="12"/>
  </conditionalFormatting>
  <conditionalFormatting sqref="C43:C44">
    <cfRule type="duplicateValues" dxfId="17" priority="11"/>
  </conditionalFormatting>
  <conditionalFormatting sqref="C56:C77 C25:C54 C3:C23">
    <cfRule type="duplicateValues" dxfId="16" priority="18"/>
  </conditionalFormatting>
  <conditionalFormatting sqref="C3:C82">
    <cfRule type="duplicateValues" dxfId="15" priority="26"/>
  </conditionalFormatting>
  <hyperlinks>
    <hyperlink ref="A1" location="Contents!A1" display="Table of Contents" xr:uid="{7A92AFBD-F3B9-4378-A249-009C1478EF26}"/>
  </hyperlinks>
  <pageMargins left="0.7" right="0.7" top="0.75" bottom="0.75" header="0.3" footer="0.3"/>
  <pageSetup orientation="portrait" verticalDpi="0"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046E28-C81E-4938-9A4B-2D820BF12236}">
  <sheetPr>
    <tabColor theme="7" tint="-0.249977111117893"/>
  </sheetPr>
  <dimension ref="A1"/>
  <sheetViews>
    <sheetView workbookViewId="0"/>
  </sheetViews>
  <sheetFormatPr defaultRowHeight="15"/>
  <sheetData>
    <row r="1" spans="1:1">
      <c r="A1" s="232" t="s">
        <v>3717</v>
      </c>
    </row>
  </sheetData>
  <hyperlinks>
    <hyperlink ref="A1" location="Contents!A1" display="Table of Contents" xr:uid="{F6EE3FD2-F8E4-4C0E-974D-C0FB279E6638}"/>
  </hyperlinks>
  <pageMargins left="0.7" right="0.7" top="0.75" bottom="0.75" header="0.3" footer="0.3"/>
  <drawing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37BBE1-3788-44A8-B364-9942800DF647}">
  <sheetPr>
    <tabColor rgb="FF0070C0"/>
  </sheetPr>
  <dimension ref="A1:L47"/>
  <sheetViews>
    <sheetView zoomScaleNormal="100" workbookViewId="0"/>
  </sheetViews>
  <sheetFormatPr defaultColWidth="9.140625" defaultRowHeight="14.25"/>
  <cols>
    <col min="1" max="1" width="17" style="25" bestFit="1" customWidth="1"/>
    <col min="2" max="2" width="17.85546875" style="25" customWidth="1"/>
    <col min="3" max="3" width="22.42578125" style="25" bestFit="1" customWidth="1"/>
    <col min="4" max="4" width="24" style="25" customWidth="1"/>
    <col min="5" max="5" width="11.42578125" style="25" bestFit="1" customWidth="1"/>
    <col min="6" max="6" width="15" style="25" customWidth="1"/>
    <col min="7" max="8" width="9.140625" style="25"/>
    <col min="9" max="9" width="24.7109375" style="25" customWidth="1"/>
    <col min="10" max="10" width="18.28515625" style="25" customWidth="1"/>
    <col min="11" max="16384" width="9.140625" style="25"/>
  </cols>
  <sheetData>
    <row r="1" spans="1:12" ht="15">
      <c r="A1" s="232" t="s">
        <v>3717</v>
      </c>
      <c r="B1" s="323" t="s">
        <v>4563</v>
      </c>
    </row>
    <row r="2" spans="1:12" ht="15" thickBot="1"/>
    <row r="3" spans="1:12" s="352" customFormat="1" ht="51">
      <c r="B3" s="920" t="s">
        <v>498</v>
      </c>
      <c r="C3" s="921" t="s">
        <v>4527</v>
      </c>
      <c r="D3" s="922" t="s">
        <v>4528</v>
      </c>
      <c r="E3" s="920" t="s">
        <v>4529</v>
      </c>
      <c r="F3" s="921" t="s">
        <v>4530</v>
      </c>
      <c r="G3" s="921" t="s">
        <v>4531</v>
      </c>
      <c r="H3" s="922" t="s">
        <v>4532</v>
      </c>
      <c r="I3" s="920" t="s">
        <v>4533</v>
      </c>
      <c r="J3" s="921" t="s">
        <v>4534</v>
      </c>
      <c r="K3" s="921" t="s">
        <v>4535</v>
      </c>
      <c r="L3" s="971" t="s">
        <v>540</v>
      </c>
    </row>
    <row r="4" spans="1:12" s="352" customFormat="1" ht="25.5">
      <c r="B4" s="923" t="s">
        <v>857</v>
      </c>
      <c r="C4" s="924">
        <v>3303.97</v>
      </c>
      <c r="D4" s="925">
        <v>8.6900000000000005E-2</v>
      </c>
      <c r="E4" s="926" t="s">
        <v>4536</v>
      </c>
      <c r="F4" s="927" t="s">
        <v>330</v>
      </c>
      <c r="G4" s="927" t="s">
        <v>500</v>
      </c>
      <c r="H4" s="928">
        <v>2050</v>
      </c>
      <c r="I4" s="926"/>
      <c r="J4" s="927"/>
      <c r="K4" s="966"/>
      <c r="L4" s="972" t="s">
        <v>4537</v>
      </c>
    </row>
    <row r="5" spans="1:12" s="352" customFormat="1" ht="51">
      <c r="B5" s="929"/>
      <c r="C5" s="930"/>
      <c r="D5" s="931"/>
      <c r="E5" s="932"/>
      <c r="F5" s="933"/>
      <c r="G5" s="933"/>
      <c r="H5" s="934"/>
      <c r="I5" s="932" t="s">
        <v>4538</v>
      </c>
      <c r="J5" s="933" t="s">
        <v>330</v>
      </c>
      <c r="K5" s="967">
        <v>2030</v>
      </c>
      <c r="L5" s="972" t="s">
        <v>4539</v>
      </c>
    </row>
    <row r="6" spans="1:12" s="352" customFormat="1">
      <c r="B6" s="936" t="s">
        <v>69</v>
      </c>
      <c r="C6" s="937">
        <v>199.41</v>
      </c>
      <c r="D6" s="938">
        <v>5.1999999999999998E-3</v>
      </c>
      <c r="E6" s="939" t="s">
        <v>4540</v>
      </c>
      <c r="F6" s="940" t="s">
        <v>330</v>
      </c>
      <c r="G6" s="940" t="s">
        <v>505</v>
      </c>
      <c r="H6" s="941">
        <v>2050</v>
      </c>
      <c r="I6" s="939"/>
      <c r="J6" s="942"/>
      <c r="K6" s="968"/>
      <c r="L6" s="972" t="s">
        <v>4541</v>
      </c>
    </row>
    <row r="7" spans="1:12" s="352" customFormat="1" ht="38.25">
      <c r="B7" s="929"/>
      <c r="C7" s="930"/>
      <c r="D7" s="931"/>
      <c r="E7" s="932"/>
      <c r="F7" s="933"/>
      <c r="G7" s="933"/>
      <c r="H7" s="934"/>
      <c r="I7" s="932" t="s">
        <v>4542</v>
      </c>
      <c r="J7" s="933" t="s">
        <v>330</v>
      </c>
      <c r="K7" s="967">
        <v>2030</v>
      </c>
      <c r="L7" s="972" t="s">
        <v>4543</v>
      </c>
    </row>
    <row r="8" spans="1:12" s="352" customFormat="1" ht="38.25">
      <c r="B8" s="929" t="s">
        <v>4564</v>
      </c>
      <c r="C8" s="930">
        <v>72.36</v>
      </c>
      <c r="D8" s="943">
        <v>1.9E-3</v>
      </c>
      <c r="E8" s="944" t="s">
        <v>4540</v>
      </c>
      <c r="F8" s="933" t="s">
        <v>330</v>
      </c>
      <c r="G8" s="933" t="s">
        <v>501</v>
      </c>
      <c r="H8" s="934">
        <v>2040</v>
      </c>
      <c r="I8" s="944"/>
      <c r="J8" s="945"/>
      <c r="K8" s="967"/>
      <c r="L8" s="972" t="s">
        <v>4544</v>
      </c>
    </row>
    <row r="9" spans="1:12" s="352" customFormat="1" ht="38.25">
      <c r="B9" s="929" t="s">
        <v>4567</v>
      </c>
      <c r="C9" s="930">
        <v>3.83</v>
      </c>
      <c r="D9" s="943">
        <v>1E-4</v>
      </c>
      <c r="E9" s="944" t="s">
        <v>4540</v>
      </c>
      <c r="F9" s="933" t="s">
        <v>330</v>
      </c>
      <c r="G9" s="933" t="s">
        <v>501</v>
      </c>
      <c r="H9" s="934">
        <v>2030</v>
      </c>
      <c r="I9" s="944"/>
      <c r="J9" s="945"/>
      <c r="K9" s="967"/>
      <c r="L9" s="972" t="s">
        <v>4541</v>
      </c>
    </row>
    <row r="10" spans="1:12" s="352" customFormat="1">
      <c r="B10" s="929" t="s">
        <v>89</v>
      </c>
      <c r="C10" s="930">
        <v>11535.2</v>
      </c>
      <c r="D10" s="943">
        <v>0.3034</v>
      </c>
      <c r="E10" s="944" t="s">
        <v>4536</v>
      </c>
      <c r="F10" s="933" t="s">
        <v>330</v>
      </c>
      <c r="G10" s="933" t="s">
        <v>502</v>
      </c>
      <c r="H10" s="934">
        <v>2060</v>
      </c>
      <c r="I10" s="944"/>
      <c r="J10" s="945"/>
      <c r="K10" s="967"/>
      <c r="L10" s="972" t="s">
        <v>4545</v>
      </c>
    </row>
    <row r="11" spans="1:12" s="352" customFormat="1" ht="38.25">
      <c r="B11" s="929" t="s">
        <v>57</v>
      </c>
      <c r="C11" s="930">
        <v>86.55</v>
      </c>
      <c r="D11" s="943">
        <v>2.3E-3</v>
      </c>
      <c r="E11" s="932"/>
      <c r="F11" s="933"/>
      <c r="G11" s="933"/>
      <c r="H11" s="934"/>
      <c r="I11" s="932" t="s">
        <v>4546</v>
      </c>
      <c r="J11" s="933" t="s">
        <v>330</v>
      </c>
      <c r="K11" s="967">
        <v>2030</v>
      </c>
      <c r="L11" s="972" t="s">
        <v>4547</v>
      </c>
    </row>
    <row r="12" spans="1:12" s="352" customFormat="1">
      <c r="B12" s="946" t="s">
        <v>11</v>
      </c>
      <c r="C12" s="947">
        <v>1.36</v>
      </c>
      <c r="D12" s="948">
        <v>0</v>
      </c>
      <c r="E12" s="949" t="s">
        <v>4540</v>
      </c>
      <c r="F12" s="950" t="s">
        <v>330</v>
      </c>
      <c r="G12" s="950"/>
      <c r="H12" s="951">
        <v>2050</v>
      </c>
      <c r="I12" s="949"/>
      <c r="J12" s="952"/>
      <c r="K12" s="969"/>
      <c r="L12" s="972" t="s">
        <v>4548</v>
      </c>
    </row>
    <row r="13" spans="1:12" s="352" customFormat="1" ht="38.25">
      <c r="B13" s="936" t="s">
        <v>150</v>
      </c>
      <c r="C13" s="937">
        <v>53.18</v>
      </c>
      <c r="D13" s="938">
        <v>1.4E-3</v>
      </c>
      <c r="E13" s="939" t="s">
        <v>4536</v>
      </c>
      <c r="F13" s="940" t="s">
        <v>330</v>
      </c>
      <c r="G13" s="940" t="s">
        <v>501</v>
      </c>
      <c r="H13" s="941">
        <v>2050</v>
      </c>
      <c r="I13" s="939"/>
      <c r="J13" s="942"/>
      <c r="K13" s="968"/>
      <c r="L13" s="972" t="s">
        <v>2092</v>
      </c>
    </row>
    <row r="14" spans="1:12" s="352" customFormat="1" ht="38.25">
      <c r="B14" s="929"/>
      <c r="C14" s="930"/>
      <c r="D14" s="931"/>
      <c r="E14" s="932"/>
      <c r="F14" s="933"/>
      <c r="G14" s="933"/>
      <c r="H14" s="934"/>
      <c r="I14" s="932" t="s">
        <v>4549</v>
      </c>
      <c r="J14" s="933" t="s">
        <v>330</v>
      </c>
      <c r="K14" s="967">
        <v>2030</v>
      </c>
      <c r="L14" s="972" t="s">
        <v>2092</v>
      </c>
    </row>
    <row r="15" spans="1:12" s="352" customFormat="1">
      <c r="B15" s="954" t="s">
        <v>399</v>
      </c>
      <c r="C15" s="955">
        <v>7.44</v>
      </c>
      <c r="D15" s="956">
        <v>2.0000000000000001E-4</v>
      </c>
      <c r="E15" s="957" t="s">
        <v>4540</v>
      </c>
      <c r="F15" s="958" t="s">
        <v>330</v>
      </c>
      <c r="G15" s="958" t="s">
        <v>502</v>
      </c>
      <c r="H15" s="959">
        <v>2050</v>
      </c>
      <c r="I15" s="957"/>
      <c r="J15" s="960"/>
      <c r="K15" s="970"/>
      <c r="L15" s="972" t="s">
        <v>4541</v>
      </c>
    </row>
    <row r="16" spans="1:12" s="352" customFormat="1">
      <c r="B16" s="946" t="s">
        <v>154</v>
      </c>
      <c r="C16" s="947">
        <v>1153.72</v>
      </c>
      <c r="D16" s="948">
        <v>3.0300000000000001E-2</v>
      </c>
      <c r="E16" s="949" t="s">
        <v>4536</v>
      </c>
      <c r="F16" s="950" t="s">
        <v>330</v>
      </c>
      <c r="G16" s="950" t="s">
        <v>502</v>
      </c>
      <c r="H16" s="951">
        <v>2050</v>
      </c>
      <c r="I16" s="949"/>
      <c r="J16" s="952"/>
      <c r="K16" s="969"/>
      <c r="L16" s="972" t="s">
        <v>4550</v>
      </c>
    </row>
    <row r="17" spans="2:12" s="352" customFormat="1">
      <c r="B17" s="946" t="s">
        <v>4568</v>
      </c>
      <c r="C17" s="947">
        <v>277.36</v>
      </c>
      <c r="D17" s="948">
        <v>7.3000000000000001E-3</v>
      </c>
      <c r="E17" s="973" t="s">
        <v>4551</v>
      </c>
      <c r="F17" s="950" t="s">
        <v>330</v>
      </c>
      <c r="G17" s="950" t="s">
        <v>502</v>
      </c>
      <c r="H17" s="951">
        <v>2060</v>
      </c>
      <c r="I17" s="961"/>
      <c r="J17" s="950"/>
      <c r="K17" s="969"/>
      <c r="L17" s="972" t="s">
        <v>4552</v>
      </c>
    </row>
    <row r="18" spans="2:12" s="352" customFormat="1" ht="38.25">
      <c r="B18" s="946" t="s">
        <v>9</v>
      </c>
      <c r="C18" s="947">
        <v>19.809999999999999</v>
      </c>
      <c r="D18" s="948">
        <v>5.0000000000000001E-4</v>
      </c>
      <c r="E18" s="961"/>
      <c r="F18" s="950"/>
      <c r="G18" s="950"/>
      <c r="H18" s="951"/>
      <c r="I18" s="961" t="s">
        <v>4553</v>
      </c>
      <c r="J18" s="950" t="s">
        <v>330</v>
      </c>
      <c r="K18" s="969">
        <v>2030</v>
      </c>
      <c r="L18" s="972" t="s">
        <v>4547</v>
      </c>
    </row>
    <row r="19" spans="2:12" s="352" customFormat="1">
      <c r="B19" s="946" t="s">
        <v>4554</v>
      </c>
      <c r="C19" s="947">
        <v>6.78</v>
      </c>
      <c r="D19" s="948">
        <v>2.0000000000000001E-4</v>
      </c>
      <c r="E19" s="949" t="s">
        <v>4540</v>
      </c>
      <c r="F19" s="950" t="s">
        <v>330</v>
      </c>
      <c r="G19" s="950" t="s">
        <v>502</v>
      </c>
      <c r="H19" s="951">
        <v>2050</v>
      </c>
      <c r="I19" s="949"/>
      <c r="J19" s="952"/>
      <c r="K19" s="969"/>
      <c r="L19" s="972" t="s">
        <v>4541</v>
      </c>
    </row>
    <row r="20" spans="2:12" s="352" customFormat="1">
      <c r="B20" s="946" t="s">
        <v>42</v>
      </c>
      <c r="C20" s="947">
        <v>1.62</v>
      </c>
      <c r="D20" s="948">
        <v>0</v>
      </c>
      <c r="E20" s="949" t="s">
        <v>4540</v>
      </c>
      <c r="F20" s="950" t="s">
        <v>330</v>
      </c>
      <c r="G20" s="950" t="s">
        <v>502</v>
      </c>
      <c r="H20" s="951">
        <v>2050</v>
      </c>
      <c r="I20" s="949"/>
      <c r="J20" s="952"/>
      <c r="K20" s="969"/>
      <c r="L20" s="972" t="s">
        <v>4541</v>
      </c>
    </row>
    <row r="21" spans="2:12" s="352" customFormat="1">
      <c r="B21" s="946" t="s">
        <v>504</v>
      </c>
      <c r="C21" s="947">
        <v>4.33</v>
      </c>
      <c r="D21" s="948">
        <v>1E-4</v>
      </c>
      <c r="E21" s="949" t="s">
        <v>4540</v>
      </c>
      <c r="F21" s="950" t="s">
        <v>330</v>
      </c>
      <c r="G21" s="950" t="s">
        <v>502</v>
      </c>
      <c r="H21" s="951">
        <v>2070</v>
      </c>
      <c r="I21" s="949"/>
      <c r="J21" s="952"/>
      <c r="K21" s="969"/>
      <c r="L21" s="972" t="s">
        <v>4541</v>
      </c>
    </row>
    <row r="22" spans="2:12" s="352" customFormat="1">
      <c r="B22" s="946" t="s">
        <v>508</v>
      </c>
      <c r="C22" s="962" t="s">
        <v>4555</v>
      </c>
      <c r="D22" s="963" t="s">
        <v>4555</v>
      </c>
      <c r="E22" s="949" t="s">
        <v>4540</v>
      </c>
      <c r="F22" s="950" t="s">
        <v>330</v>
      </c>
      <c r="G22" s="950" t="s">
        <v>502</v>
      </c>
      <c r="H22" s="951">
        <v>2050</v>
      </c>
      <c r="I22" s="949"/>
      <c r="J22" s="952"/>
      <c r="K22" s="969"/>
      <c r="L22" s="972" t="s">
        <v>4548</v>
      </c>
    </row>
    <row r="23" spans="2:12" s="352" customFormat="1">
      <c r="B23" s="946" t="s">
        <v>6</v>
      </c>
      <c r="C23" s="947">
        <v>15.02</v>
      </c>
      <c r="D23" s="948">
        <v>4.0000000000000002E-4</v>
      </c>
      <c r="E23" s="949" t="s">
        <v>4540</v>
      </c>
      <c r="F23" s="950" t="s">
        <v>330</v>
      </c>
      <c r="G23" s="950" t="s">
        <v>505</v>
      </c>
      <c r="H23" s="951">
        <v>2050</v>
      </c>
      <c r="I23" s="949"/>
      <c r="J23" s="952"/>
      <c r="K23" s="969"/>
      <c r="L23" s="972" t="s">
        <v>4541</v>
      </c>
    </row>
    <row r="24" spans="2:12" s="352" customFormat="1">
      <c r="B24" s="946" t="s">
        <v>52</v>
      </c>
      <c r="C24" s="962">
        <v>56.29</v>
      </c>
      <c r="D24" s="964">
        <v>0.15</v>
      </c>
      <c r="E24" s="949"/>
      <c r="F24" s="952"/>
      <c r="G24" s="952"/>
      <c r="H24" s="953"/>
      <c r="I24" s="949" t="s">
        <v>4556</v>
      </c>
      <c r="J24" s="950" t="s">
        <v>330</v>
      </c>
      <c r="K24" s="969">
        <v>2030</v>
      </c>
      <c r="L24" s="972" t="s">
        <v>4547</v>
      </c>
    </row>
    <row r="25" spans="2:12" s="352" customFormat="1" ht="38.25">
      <c r="B25" s="946" t="s">
        <v>172</v>
      </c>
      <c r="C25" s="947">
        <v>15.37</v>
      </c>
      <c r="D25" s="948">
        <v>4.0000000000000002E-4</v>
      </c>
      <c r="E25" s="949" t="s">
        <v>4536</v>
      </c>
      <c r="F25" s="950" t="s">
        <v>330</v>
      </c>
      <c r="G25" s="950" t="s">
        <v>509</v>
      </c>
      <c r="H25" s="951">
        <v>2050</v>
      </c>
      <c r="I25" s="949"/>
      <c r="J25" s="952"/>
      <c r="K25" s="969"/>
      <c r="L25" s="972" t="s">
        <v>4557</v>
      </c>
    </row>
    <row r="26" spans="2:12" ht="38.25">
      <c r="B26" s="946" t="s">
        <v>4569</v>
      </c>
      <c r="C26" s="947">
        <v>494.86</v>
      </c>
      <c r="D26" s="948">
        <v>1.2999999999999999E-2</v>
      </c>
      <c r="E26" s="949" t="s">
        <v>4558</v>
      </c>
      <c r="F26" s="950" t="s">
        <v>330</v>
      </c>
      <c r="G26" s="950" t="s">
        <v>509</v>
      </c>
      <c r="H26" s="951">
        <v>2050</v>
      </c>
      <c r="I26" s="949"/>
      <c r="J26" s="952"/>
      <c r="K26" s="969"/>
      <c r="L26" s="972" t="s">
        <v>4559</v>
      </c>
    </row>
    <row r="27" spans="2:12">
      <c r="B27" s="946" t="s">
        <v>4560</v>
      </c>
      <c r="C27" s="947">
        <v>651.87</v>
      </c>
      <c r="D27" s="948">
        <v>1.7100000000000001E-2</v>
      </c>
      <c r="E27" s="949" t="s">
        <v>4536</v>
      </c>
      <c r="F27" s="950" t="s">
        <v>330</v>
      </c>
      <c r="G27" s="950" t="s">
        <v>505</v>
      </c>
      <c r="H27" s="951">
        <v>2050</v>
      </c>
      <c r="I27" s="949"/>
      <c r="J27" s="952"/>
      <c r="K27" s="969"/>
      <c r="L27" s="972" t="s">
        <v>4561</v>
      </c>
    </row>
    <row r="28" spans="2:12">
      <c r="B28" s="946" t="s">
        <v>4565</v>
      </c>
      <c r="C28" s="947">
        <v>0.91</v>
      </c>
      <c r="D28" s="948">
        <v>0</v>
      </c>
      <c r="E28" s="949" t="s">
        <v>4540</v>
      </c>
      <c r="F28" s="950" t="s">
        <v>330</v>
      </c>
      <c r="G28" s="950" t="s">
        <v>502</v>
      </c>
      <c r="H28" s="951">
        <v>2030</v>
      </c>
      <c r="I28" s="949"/>
      <c r="J28" s="952"/>
      <c r="K28" s="969"/>
      <c r="L28" s="972" t="s">
        <v>4541</v>
      </c>
    </row>
    <row r="29" spans="2:12" ht="38.25">
      <c r="B29" s="936" t="s">
        <v>4566</v>
      </c>
      <c r="C29" s="937">
        <v>364.91</v>
      </c>
      <c r="D29" s="938">
        <v>9.5999999999999992E-3</v>
      </c>
      <c r="E29" s="939" t="s">
        <v>4540</v>
      </c>
      <c r="F29" s="940" t="s">
        <v>330</v>
      </c>
      <c r="G29" s="940" t="s">
        <v>501</v>
      </c>
      <c r="H29" s="941">
        <v>2050</v>
      </c>
      <c r="I29" s="939"/>
      <c r="J29" s="942"/>
      <c r="K29" s="968"/>
      <c r="L29" s="972" t="s">
        <v>4547</v>
      </c>
    </row>
    <row r="30" spans="2:12">
      <c r="B30" s="929"/>
      <c r="C30" s="930"/>
      <c r="D30" s="931"/>
      <c r="E30" s="944"/>
      <c r="F30" s="945"/>
      <c r="G30" s="945"/>
      <c r="H30" s="935"/>
      <c r="I30" s="944" t="s">
        <v>4562</v>
      </c>
      <c r="J30" s="933" t="s">
        <v>330</v>
      </c>
      <c r="K30" s="967">
        <v>2030</v>
      </c>
      <c r="L30" s="972" t="s">
        <v>4548</v>
      </c>
    </row>
    <row r="31" spans="2:12">
      <c r="B31" s="946" t="s">
        <v>506</v>
      </c>
      <c r="C31" s="947" t="s">
        <v>4555</v>
      </c>
      <c r="D31" s="965" t="s">
        <v>4555</v>
      </c>
      <c r="E31" s="949" t="s">
        <v>4540</v>
      </c>
      <c r="F31" s="950" t="s">
        <v>330</v>
      </c>
      <c r="G31" s="950" t="s">
        <v>502</v>
      </c>
      <c r="H31" s="951">
        <v>2050</v>
      </c>
      <c r="I31" s="949"/>
      <c r="J31" s="952"/>
      <c r="K31" s="969"/>
      <c r="L31" s="972" t="s">
        <v>4547</v>
      </c>
    </row>
    <row r="34" spans="2:9" ht="14.25" customHeight="1">
      <c r="B34" s="1078" t="s">
        <v>4493</v>
      </c>
      <c r="C34" s="1078"/>
      <c r="D34" s="1078"/>
      <c r="E34" s="1078"/>
      <c r="F34" s="1078"/>
      <c r="G34" s="1078"/>
      <c r="H34" s="1078"/>
      <c r="I34" s="1078"/>
    </row>
    <row r="35" spans="2:9">
      <c r="B35" s="1078"/>
      <c r="C35" s="1078"/>
      <c r="D35" s="1078"/>
      <c r="E35" s="1078"/>
      <c r="F35" s="1078"/>
      <c r="G35" s="1078"/>
      <c r="H35" s="1078"/>
      <c r="I35" s="1078"/>
    </row>
    <row r="36" spans="2:9">
      <c r="B36" s="1078"/>
      <c r="C36" s="1078"/>
      <c r="D36" s="1078"/>
      <c r="E36" s="1078"/>
      <c r="F36" s="1078"/>
      <c r="G36" s="1078"/>
      <c r="H36" s="1078"/>
      <c r="I36" s="1078"/>
    </row>
    <row r="37" spans="2:9">
      <c r="B37" s="1078"/>
      <c r="C37" s="1078"/>
      <c r="D37" s="1078"/>
      <c r="E37" s="1078"/>
      <c r="F37" s="1078"/>
      <c r="G37" s="1078"/>
      <c r="H37" s="1078"/>
      <c r="I37" s="1078"/>
    </row>
    <row r="38" spans="2:9">
      <c r="B38" s="1078"/>
      <c r="C38" s="1078"/>
      <c r="D38" s="1078"/>
      <c r="E38" s="1078"/>
      <c r="F38" s="1078"/>
      <c r="G38" s="1078"/>
      <c r="H38" s="1078"/>
      <c r="I38" s="1078"/>
    </row>
    <row r="39" spans="2:9">
      <c r="B39" s="1078"/>
      <c r="C39" s="1078"/>
      <c r="D39" s="1078"/>
      <c r="E39" s="1078"/>
      <c r="F39" s="1078"/>
      <c r="G39" s="1078"/>
      <c r="H39" s="1078"/>
      <c r="I39" s="1078"/>
    </row>
    <row r="40" spans="2:9">
      <c r="B40" s="1078"/>
      <c r="C40" s="1078"/>
      <c r="D40" s="1078"/>
      <c r="E40" s="1078"/>
      <c r="F40" s="1078"/>
      <c r="G40" s="1078"/>
      <c r="H40" s="1078"/>
      <c r="I40" s="1078"/>
    </row>
    <row r="41" spans="2:9">
      <c r="B41" s="1078"/>
      <c r="C41" s="1078"/>
      <c r="D41" s="1078"/>
      <c r="E41" s="1078"/>
      <c r="F41" s="1078"/>
      <c r="G41" s="1078"/>
      <c r="H41" s="1078"/>
      <c r="I41" s="1078"/>
    </row>
    <row r="42" spans="2:9">
      <c r="B42" s="1078"/>
      <c r="C42" s="1078"/>
      <c r="D42" s="1078"/>
      <c r="E42" s="1078"/>
      <c r="F42" s="1078"/>
      <c r="G42" s="1078"/>
      <c r="H42" s="1078"/>
      <c r="I42" s="1078"/>
    </row>
    <row r="43" spans="2:9">
      <c r="B43" s="1078"/>
      <c r="C43" s="1078"/>
      <c r="D43" s="1078"/>
      <c r="E43" s="1078"/>
      <c r="F43" s="1078"/>
      <c r="G43" s="1078"/>
      <c r="H43" s="1078"/>
      <c r="I43" s="1078"/>
    </row>
    <row r="44" spans="2:9">
      <c r="B44" s="1078"/>
      <c r="C44" s="1078"/>
      <c r="D44" s="1078"/>
      <c r="E44" s="1078"/>
      <c r="F44" s="1078"/>
      <c r="G44" s="1078"/>
      <c r="H44" s="1078"/>
      <c r="I44" s="1078"/>
    </row>
    <row r="45" spans="2:9" ht="14.25" customHeight="1"/>
    <row r="46" spans="2:9">
      <c r="B46" s="1073" t="s">
        <v>3841</v>
      </c>
      <c r="C46" s="1073"/>
      <c r="D46" s="1073"/>
      <c r="E46" s="1073"/>
      <c r="F46" s="1073"/>
      <c r="G46" s="1073"/>
      <c r="H46" s="1073"/>
      <c r="I46" s="1073"/>
    </row>
    <row r="47" spans="2:9" ht="14.25" customHeight="1">
      <c r="B47" s="1073"/>
      <c r="C47" s="1073"/>
      <c r="D47" s="1073"/>
      <c r="E47" s="1073"/>
      <c r="F47" s="1073"/>
      <c r="G47" s="1073"/>
      <c r="H47" s="1073"/>
      <c r="I47" s="1073"/>
    </row>
  </sheetData>
  <mergeCells count="2">
    <mergeCell ref="B34:I44"/>
    <mergeCell ref="B46:I47"/>
  </mergeCells>
  <hyperlinks>
    <hyperlink ref="A1" location="Contents!A1" display="Table of Contents" xr:uid="{CB46CA48-F7C8-451F-A8B3-08183DAE052E}"/>
    <hyperlink ref="L30" r:id="rId1" display="https://sdg.iisd.org/news/75-leaders-announce-new-commitments-during-climate-ambition-summit/" xr:uid="{D27F024E-EBE1-4D7D-88A1-52FC4727674C}"/>
    <hyperlink ref="L11" r:id="rId2" display="https://www.climatechangenews.com/2020/12/12/live-world-leaders-upgrade-climate-commitments-paris-anniversary-summit/" xr:uid="{51BB9266-85FE-4DF8-B188-28126395E079}"/>
    <hyperlink ref="L14" r:id="rId3" xr:uid="{4B56BA5A-3521-4D4F-A800-11E9BE45D247}"/>
    <hyperlink ref="L7" r:id="rId4" xr:uid="{57725D6D-8D36-47DD-9705-5124EF39679F}"/>
    <hyperlink ref="L5" r:id="rId5" xr:uid="{80E9C76F-DDFF-4E34-8D3D-26A74820C157}"/>
    <hyperlink ref="L22" r:id="rId6" display="https://sdg.iisd.org/news/75-leaders-announce-new-commitments-during-climate-ambition-summit/" xr:uid="{3CDB5CEE-745E-4E24-BFB5-11B1D6DB699B}"/>
    <hyperlink ref="L18" r:id="rId7" display="https://www.climatechangenews.com/2020/12/12/live-world-leaders-upgrade-climate-commitments-paris-anniversary-summit/" xr:uid="{A8F7FA86-9E91-4280-9B18-B8132F4E330C}"/>
    <hyperlink ref="L24" r:id="rId8" display="https://www.climatechangenews.com/2020/12/12/live-world-leaders-upgrade-climate-commitments-paris-anniversary-summit/" xr:uid="{12510012-CAB3-4425-8A29-C41C29E9F38D}"/>
    <hyperlink ref="L29" r:id="rId9" display="https://www.climatechangenews.com/2020/12/12/live-world-leaders-upgrade-climate-commitments-paris-anniversary-summit/" xr:uid="{B95184EC-B0F5-48F0-B641-F344D0215329}"/>
    <hyperlink ref="L31" r:id="rId10" display="https://www.climatechangenews.com/2020/12/12/live-world-leaders-upgrade-climate-commitments-paris-anniversary-summit/" xr:uid="{951A6475-9316-4697-9988-25E3CD068B58}"/>
    <hyperlink ref="L12" r:id="rId11" display="https://sdg.iisd.org/news/75-leaders-announce-new-commitments-during-climate-ambition-summit/" xr:uid="{118E6B47-B347-472B-B734-B453D93F472E}"/>
    <hyperlink ref="L20" r:id="rId12" display="https://www.wri.org/blog/2020/12/outcomes-and-next-steps-climate-ambition-summit" xr:uid="{38565CA9-91F8-4844-ABEB-95BBC6AF9606}"/>
    <hyperlink ref="L19" r:id="rId13" display="https://www.wri.org/blog/2020/12/outcomes-and-next-steps-climate-ambition-summit" xr:uid="{B08769F9-C51A-4FC9-9149-C18848B6A99C}"/>
    <hyperlink ref="L23" r:id="rId14" display="https://www.wri.org/blog/2020/12/outcomes-and-next-steps-climate-ambition-summit" xr:uid="{146F67B2-EC92-42D9-BBE8-44E8A23894C9}"/>
    <hyperlink ref="L21" r:id="rId15" display="https://www.wri.org/blog/2020/12/outcomes-and-next-steps-climate-ambition-summit" xr:uid="{9DC2267A-3B21-4B66-BC7B-7B17B444C761}"/>
    <hyperlink ref="L15" r:id="rId16" display="https://www.wri.org/blog/2020/12/outcomes-and-next-steps-climate-ambition-summit" xr:uid="{BF34D5F2-D146-4DF4-A087-2238A005E26E}"/>
    <hyperlink ref="L28" r:id="rId17" display="https://www.wri.org/blog/2020/12/outcomes-and-next-steps-climate-ambition-summit" xr:uid="{8075DC96-00A7-41CB-AA0C-83FED9EFE24D}"/>
    <hyperlink ref="L9" r:id="rId18" display="https://www.wri.org/blog/2020/12/outcomes-and-next-steps-climate-ambition-summit" xr:uid="{4696816C-4072-4D3F-AF06-23FCCB99AEC4}"/>
    <hyperlink ref="L6" r:id="rId19" display="https://www.wri.org/blog/2020/12/outcomes-and-next-steps-climate-ambition-summit" xr:uid="{81F09D90-D48D-4531-B703-3AE3BC9DC103}"/>
    <hyperlink ref="L25" r:id="rId20" xr:uid="{5AB5A35D-40E6-4896-B16E-53564F3E46B1}"/>
    <hyperlink ref="L13" r:id="rId21" xr:uid="{EF85F993-CEB3-42B8-81FC-C13606C0AFB0}"/>
    <hyperlink ref="L8" r:id="rId22" xr:uid="{95E3B52B-D8D5-4EDE-A34F-A603ACAD32C1}"/>
    <hyperlink ref="L17" r:id="rId23" xr:uid="{91F1BFF1-BCE4-4A36-AA0C-5E0748480536}"/>
    <hyperlink ref="L26" r:id="rId24" display="https://www.environment.gov.za/sites/default/files/docs/2020lowemission_developmentstrategy.pdf" xr:uid="{C045ED31-8D38-4064-A3F1-95D5D6AB60F1}"/>
    <hyperlink ref="L27" r:id="rId25" xr:uid="{BE7F38A9-AB07-4C12-B974-68E1A90B6AB1}"/>
    <hyperlink ref="L16" r:id="rId26" display="https://www.reuters.com/article/japan-politics-suga/pm-suga-says-japan-will-attain-zero-emissions-carbon-neutral-society-by-2050-idUKL4N2HE2HS" xr:uid="{B10CE98E-382E-4C6D-8A48-5BA5AA35A902}"/>
    <hyperlink ref="L10" r:id="rId27" display="https://www.cbc.ca/news/technology/china-carbon-neutral-1.5735172" xr:uid="{AD3339C2-BA7E-4DA4-AF46-0C8E40E00DCF}"/>
    <hyperlink ref="L4" r:id="rId28" display="https://energy.economictimes.indiatimes.com/news/coal/eu-leaders-agree-to-reduce-emissions-after-all-night-talks/79677846" xr:uid="{A79744BD-230C-4379-8112-3B030431E2E6}"/>
  </hyperlinks>
  <pageMargins left="0.7" right="0.7" top="0.75" bottom="0.75" header="0.3" footer="0.3"/>
  <pageSetup orientation="portrait" verticalDpi="0" r:id="rId29"/>
  <tableParts count="1">
    <tablePart r:id="rId30"/>
  </tablePart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4CBED7-7AF8-430E-88C3-418D8C2F0D31}">
  <sheetPr>
    <tabColor rgb="FFFFFF00"/>
  </sheetPr>
  <dimension ref="A1:P70"/>
  <sheetViews>
    <sheetView zoomScaleNormal="100" workbookViewId="0"/>
  </sheetViews>
  <sheetFormatPr defaultColWidth="8.85546875" defaultRowHeight="14.25"/>
  <cols>
    <col min="1" max="1" width="17" style="25" bestFit="1" customWidth="1"/>
    <col min="2" max="2" width="18.42578125" style="25" bestFit="1" customWidth="1"/>
    <col min="3" max="3" width="16.85546875" style="180" customWidth="1"/>
    <col min="4" max="4" width="16.85546875" style="25" customWidth="1"/>
    <col min="5" max="6" width="16.85546875" style="24" customWidth="1"/>
    <col min="7" max="7" width="8.85546875" style="25"/>
    <col min="8" max="8" width="13" style="25" customWidth="1"/>
    <col min="9" max="16384" width="8.85546875" style="25"/>
  </cols>
  <sheetData>
    <row r="1" spans="1:13" ht="15">
      <c r="A1" s="232" t="s">
        <v>3717</v>
      </c>
      <c r="B1" s="152" t="s">
        <v>3845</v>
      </c>
    </row>
    <row r="3" spans="1:13" ht="51">
      <c r="B3" s="340" t="s">
        <v>0</v>
      </c>
      <c r="C3" s="340" t="s">
        <v>128</v>
      </c>
      <c r="D3" s="340" t="s">
        <v>129</v>
      </c>
      <c r="E3" s="340" t="s">
        <v>130</v>
      </c>
      <c r="F3" s="340" t="s">
        <v>131</v>
      </c>
      <c r="G3" s="326"/>
    </row>
    <row r="4" spans="1:13">
      <c r="B4" s="331" t="s">
        <v>69</v>
      </c>
      <c r="C4" s="341">
        <v>2</v>
      </c>
      <c r="D4" s="332"/>
      <c r="E4" s="332"/>
      <c r="F4" s="339"/>
    </row>
    <row r="5" spans="1:13">
      <c r="B5" s="331" t="s">
        <v>678</v>
      </c>
      <c r="C5" s="341">
        <v>3</v>
      </c>
      <c r="D5" s="332"/>
      <c r="E5" s="332"/>
      <c r="F5" s="333"/>
    </row>
    <row r="6" spans="1:13">
      <c r="B6" s="331" t="s">
        <v>132</v>
      </c>
      <c r="C6" s="341">
        <v>2</v>
      </c>
      <c r="D6" s="332" t="s">
        <v>133</v>
      </c>
      <c r="E6" s="332"/>
      <c r="F6" s="333"/>
    </row>
    <row r="7" spans="1:13">
      <c r="B7" s="331" t="s">
        <v>134</v>
      </c>
      <c r="C7" s="341">
        <v>3</v>
      </c>
      <c r="D7" s="332" t="s">
        <v>135</v>
      </c>
      <c r="E7" s="332"/>
      <c r="F7" s="333"/>
    </row>
    <row r="8" spans="1:13">
      <c r="B8" s="331" t="s">
        <v>136</v>
      </c>
      <c r="C8" s="341">
        <v>1</v>
      </c>
      <c r="D8" s="332"/>
      <c r="E8" s="332"/>
      <c r="F8" s="333"/>
    </row>
    <row r="9" spans="1:13">
      <c r="B9" s="331" t="s">
        <v>137</v>
      </c>
      <c r="C9" s="341">
        <v>3</v>
      </c>
      <c r="D9" s="332"/>
      <c r="E9" s="332"/>
      <c r="F9" s="333"/>
      <c r="H9" s="181"/>
      <c r="I9" s="181"/>
      <c r="J9" s="181"/>
      <c r="K9" s="181"/>
      <c r="L9" s="181"/>
      <c r="M9" s="181"/>
    </row>
    <row r="10" spans="1:13">
      <c r="B10" s="331" t="s">
        <v>138</v>
      </c>
      <c r="C10" s="341">
        <v>2</v>
      </c>
      <c r="D10" s="332"/>
      <c r="E10" s="332"/>
      <c r="F10" s="333"/>
      <c r="H10" s="181"/>
      <c r="I10" s="181"/>
      <c r="J10" s="181"/>
      <c r="K10" s="181"/>
      <c r="L10" s="181"/>
      <c r="M10" s="181"/>
    </row>
    <row r="11" spans="1:13">
      <c r="B11" s="331" t="s">
        <v>139</v>
      </c>
      <c r="C11" s="342">
        <v>2</v>
      </c>
      <c r="D11" s="334"/>
      <c r="E11" s="334"/>
      <c r="F11" s="333"/>
      <c r="H11" s="327"/>
      <c r="I11" s="181"/>
      <c r="J11" s="181"/>
      <c r="K11" s="181"/>
      <c r="L11" s="181"/>
      <c r="M11" s="181"/>
    </row>
    <row r="12" spans="1:13">
      <c r="B12" s="335" t="s">
        <v>89</v>
      </c>
      <c r="C12" s="343">
        <v>1</v>
      </c>
      <c r="D12" s="336" t="s">
        <v>133</v>
      </c>
      <c r="E12" s="117"/>
      <c r="F12" s="337"/>
      <c r="H12" s="181"/>
      <c r="I12" s="328"/>
      <c r="J12" s="181"/>
      <c r="K12" s="181"/>
      <c r="L12" s="181"/>
      <c r="M12" s="181"/>
    </row>
    <row r="13" spans="1:13">
      <c r="B13" s="335" t="s">
        <v>140</v>
      </c>
      <c r="C13" s="343">
        <v>1</v>
      </c>
      <c r="D13" s="336"/>
      <c r="E13" s="336"/>
      <c r="F13" s="337"/>
      <c r="H13" s="181"/>
      <c r="I13" s="328"/>
      <c r="J13" s="181"/>
      <c r="K13" s="181"/>
      <c r="L13" s="181"/>
      <c r="M13" s="181"/>
    </row>
    <row r="14" spans="1:13">
      <c r="B14" s="331" t="s">
        <v>141</v>
      </c>
      <c r="C14" s="341">
        <v>2</v>
      </c>
      <c r="D14" s="332"/>
      <c r="E14" s="332"/>
      <c r="F14" s="333"/>
      <c r="H14" s="181"/>
      <c r="I14" s="328"/>
      <c r="J14" s="181"/>
      <c r="K14" s="181"/>
      <c r="L14" s="181"/>
      <c r="M14" s="181"/>
    </row>
    <row r="15" spans="1:13">
      <c r="B15" s="331" t="s">
        <v>142</v>
      </c>
      <c r="C15" s="341">
        <v>3</v>
      </c>
      <c r="D15" s="332"/>
      <c r="E15" s="332"/>
      <c r="F15" s="333"/>
      <c r="H15" s="181"/>
      <c r="I15" s="328"/>
      <c r="J15" s="181"/>
      <c r="K15" s="181"/>
      <c r="L15" s="181"/>
      <c r="M15" s="181"/>
    </row>
    <row r="16" spans="1:13">
      <c r="B16" s="331" t="s">
        <v>143</v>
      </c>
      <c r="C16" s="341">
        <v>2</v>
      </c>
      <c r="D16" s="332" t="s">
        <v>135</v>
      </c>
      <c r="E16" s="332" t="s">
        <v>133</v>
      </c>
      <c r="F16" s="333"/>
      <c r="H16" s="181"/>
      <c r="I16" s="329"/>
      <c r="J16" s="181"/>
      <c r="K16" s="181"/>
      <c r="L16" s="181"/>
      <c r="M16" s="181"/>
    </row>
    <row r="17" spans="2:16">
      <c r="B17" s="331" t="s">
        <v>63</v>
      </c>
      <c r="C17" s="341">
        <v>1</v>
      </c>
      <c r="D17" s="332"/>
      <c r="E17" s="332"/>
      <c r="F17" s="333"/>
      <c r="H17" s="330"/>
      <c r="I17" s="327"/>
      <c r="J17" s="181"/>
      <c r="K17" s="181"/>
      <c r="L17" s="181"/>
      <c r="M17" s="181"/>
    </row>
    <row r="18" spans="2:16">
      <c r="B18" s="331" t="s">
        <v>144</v>
      </c>
      <c r="C18" s="341">
        <v>1</v>
      </c>
      <c r="D18" s="332"/>
      <c r="E18" s="332"/>
      <c r="F18" s="333"/>
      <c r="H18" s="330"/>
      <c r="I18" s="327"/>
      <c r="J18" s="181"/>
      <c r="K18" s="181"/>
      <c r="L18" s="181"/>
      <c r="M18" s="181"/>
    </row>
    <row r="19" spans="2:16">
      <c r="B19" s="331" t="s">
        <v>146</v>
      </c>
      <c r="C19" s="341">
        <v>2</v>
      </c>
      <c r="D19" s="332"/>
      <c r="E19" s="338"/>
      <c r="F19" s="338" t="s">
        <v>133</v>
      </c>
      <c r="H19" s="330"/>
      <c r="I19" s="327"/>
      <c r="J19" s="181"/>
      <c r="K19" s="181"/>
      <c r="L19" s="181"/>
      <c r="M19" s="181"/>
    </row>
    <row r="20" spans="2:16">
      <c r="B20" s="331" t="s">
        <v>147</v>
      </c>
      <c r="C20" s="341">
        <v>4</v>
      </c>
      <c r="D20" s="332" t="s">
        <v>133</v>
      </c>
      <c r="E20" s="332"/>
      <c r="F20" s="333"/>
    </row>
    <row r="21" spans="2:16">
      <c r="B21" s="331" t="s">
        <v>740</v>
      </c>
      <c r="C21" s="341">
        <v>2</v>
      </c>
      <c r="D21" s="332"/>
      <c r="E21" s="332"/>
      <c r="F21" s="333"/>
      <c r="P21" s="197"/>
    </row>
    <row r="22" spans="2:16" ht="15" customHeight="1">
      <c r="B22" s="331" t="s">
        <v>148</v>
      </c>
      <c r="C22" s="341">
        <v>4</v>
      </c>
      <c r="D22" s="332" t="s">
        <v>133</v>
      </c>
      <c r="E22" s="333" t="s">
        <v>133</v>
      </c>
      <c r="F22" s="333" t="s">
        <v>133</v>
      </c>
      <c r="P22" s="197"/>
    </row>
    <row r="23" spans="2:16" ht="15" customHeight="1">
      <c r="B23" s="331" t="s">
        <v>149</v>
      </c>
      <c r="C23" s="341">
        <v>3</v>
      </c>
      <c r="D23" s="332" t="s">
        <v>133</v>
      </c>
      <c r="E23" s="332" t="s">
        <v>135</v>
      </c>
      <c r="F23" s="333"/>
      <c r="P23" s="197"/>
    </row>
    <row r="24" spans="2:16">
      <c r="B24" s="331" t="s">
        <v>150</v>
      </c>
      <c r="C24" s="341">
        <v>3</v>
      </c>
      <c r="D24" s="332"/>
      <c r="E24" s="332"/>
      <c r="F24" s="333"/>
      <c r="P24" s="197"/>
    </row>
    <row r="25" spans="2:16">
      <c r="B25" s="331" t="s">
        <v>41</v>
      </c>
      <c r="C25" s="341">
        <v>4</v>
      </c>
      <c r="D25" s="332"/>
      <c r="E25" s="332"/>
      <c r="F25" s="333"/>
      <c r="P25" s="197"/>
    </row>
    <row r="26" spans="2:16">
      <c r="B26" s="331" t="s">
        <v>151</v>
      </c>
      <c r="C26" s="341">
        <v>4</v>
      </c>
      <c r="D26" s="332" t="s">
        <v>133</v>
      </c>
      <c r="E26" s="332" t="s">
        <v>135</v>
      </c>
      <c r="F26" s="333"/>
    </row>
    <row r="27" spans="2:16">
      <c r="B27" s="331" t="s">
        <v>152</v>
      </c>
      <c r="C27" s="341">
        <v>0</v>
      </c>
      <c r="D27" s="332" t="s">
        <v>133</v>
      </c>
      <c r="E27" s="332"/>
      <c r="F27" s="333"/>
    </row>
    <row r="28" spans="2:16">
      <c r="B28" s="331" t="s">
        <v>153</v>
      </c>
      <c r="C28" s="341">
        <v>4</v>
      </c>
      <c r="D28" s="332"/>
      <c r="E28" s="332"/>
      <c r="F28" s="333"/>
    </row>
    <row r="29" spans="2:16">
      <c r="B29" s="331" t="s">
        <v>154</v>
      </c>
      <c r="C29" s="341">
        <v>1</v>
      </c>
      <c r="D29" s="332"/>
      <c r="E29" s="332"/>
      <c r="F29" s="333"/>
    </row>
    <row r="30" spans="2:16">
      <c r="B30" s="331" t="s">
        <v>155</v>
      </c>
      <c r="C30" s="341">
        <v>1</v>
      </c>
      <c r="D30" s="332" t="s">
        <v>133</v>
      </c>
      <c r="E30" s="332"/>
      <c r="F30" s="333"/>
    </row>
    <row r="31" spans="2:16">
      <c r="B31" s="331" t="s">
        <v>156</v>
      </c>
      <c r="C31" s="341">
        <v>1</v>
      </c>
      <c r="D31" s="332" t="s">
        <v>133</v>
      </c>
      <c r="E31" s="332"/>
      <c r="F31" s="333"/>
    </row>
    <row r="32" spans="2:16">
      <c r="B32" s="331" t="s">
        <v>157</v>
      </c>
      <c r="C32" s="341">
        <v>1</v>
      </c>
      <c r="D32" s="332"/>
      <c r="E32" s="332"/>
      <c r="F32" s="333"/>
    </row>
    <row r="33" spans="2:6">
      <c r="B33" s="331" t="s">
        <v>158</v>
      </c>
      <c r="C33" s="341">
        <v>3</v>
      </c>
      <c r="D33" s="332"/>
      <c r="E33" s="332"/>
      <c r="F33" s="333"/>
    </row>
    <row r="34" spans="2:6">
      <c r="B34" s="331" t="s">
        <v>159</v>
      </c>
      <c r="C34" s="341">
        <v>2</v>
      </c>
      <c r="D34" s="332"/>
      <c r="E34" s="332" t="s">
        <v>135</v>
      </c>
      <c r="F34" s="333"/>
    </row>
    <row r="35" spans="2:6">
      <c r="B35" s="331" t="s">
        <v>160</v>
      </c>
      <c r="C35" s="341">
        <v>3</v>
      </c>
      <c r="D35" s="332"/>
      <c r="E35" s="332"/>
      <c r="F35" s="333"/>
    </row>
    <row r="36" spans="2:6">
      <c r="B36" s="331" t="s">
        <v>161</v>
      </c>
      <c r="C36" s="341">
        <v>1</v>
      </c>
      <c r="D36" s="332"/>
      <c r="E36" s="332"/>
      <c r="F36" s="333"/>
    </row>
    <row r="37" spans="2:6">
      <c r="B37" s="331" t="s">
        <v>42</v>
      </c>
      <c r="C37" s="341">
        <v>0</v>
      </c>
      <c r="D37" s="332" t="s">
        <v>133</v>
      </c>
      <c r="E37" s="332"/>
      <c r="F37" s="333"/>
    </row>
    <row r="38" spans="2:6">
      <c r="B38" s="331" t="s">
        <v>162</v>
      </c>
      <c r="C38" s="341">
        <v>1</v>
      </c>
      <c r="D38" s="332"/>
      <c r="E38" s="332"/>
      <c r="F38" s="333"/>
    </row>
    <row r="39" spans="2:6">
      <c r="B39" s="331" t="s">
        <v>163</v>
      </c>
      <c r="C39" s="341">
        <v>1</v>
      </c>
      <c r="D39" s="332"/>
      <c r="E39" s="332"/>
      <c r="F39" s="333"/>
    </row>
    <row r="40" spans="2:6">
      <c r="B40" s="331" t="s">
        <v>164</v>
      </c>
      <c r="C40" s="341">
        <v>1</v>
      </c>
      <c r="D40" s="332"/>
      <c r="E40" s="332"/>
      <c r="F40" s="333"/>
    </row>
    <row r="41" spans="2:6">
      <c r="B41" s="331" t="s">
        <v>53</v>
      </c>
      <c r="C41" s="341">
        <v>0</v>
      </c>
      <c r="D41" s="332" t="s">
        <v>133</v>
      </c>
      <c r="E41" s="332"/>
      <c r="F41" s="333"/>
    </row>
    <row r="42" spans="2:6">
      <c r="B42" s="331" t="s">
        <v>165</v>
      </c>
      <c r="C42" s="341">
        <v>4</v>
      </c>
      <c r="D42" s="332"/>
      <c r="E42" s="332"/>
      <c r="F42" s="333"/>
    </row>
    <row r="43" spans="2:6">
      <c r="B43" s="331" t="s">
        <v>166</v>
      </c>
      <c r="C43" s="341">
        <v>1</v>
      </c>
      <c r="D43" s="332"/>
      <c r="E43" s="332"/>
      <c r="F43" s="333"/>
    </row>
    <row r="44" spans="2:6">
      <c r="B44" s="331" t="s">
        <v>167</v>
      </c>
      <c r="C44" s="341">
        <v>3</v>
      </c>
      <c r="D44" s="332" t="s">
        <v>133</v>
      </c>
      <c r="E44" s="332" t="s">
        <v>133</v>
      </c>
      <c r="F44" s="333" t="s">
        <v>135</v>
      </c>
    </row>
    <row r="45" spans="2:6">
      <c r="B45" s="331" t="s">
        <v>45</v>
      </c>
      <c r="C45" s="341">
        <v>1</v>
      </c>
      <c r="D45" s="332"/>
      <c r="E45" s="332"/>
      <c r="F45" s="333"/>
    </row>
    <row r="46" spans="2:6">
      <c r="B46" s="331" t="s">
        <v>168</v>
      </c>
      <c r="C46" s="341">
        <v>3</v>
      </c>
      <c r="D46" s="332"/>
      <c r="E46" s="332"/>
      <c r="F46" s="333"/>
    </row>
    <row r="47" spans="2:6">
      <c r="B47" s="331" t="s">
        <v>169</v>
      </c>
      <c r="C47" s="341">
        <v>4</v>
      </c>
      <c r="D47" s="332"/>
      <c r="E47" s="332"/>
      <c r="F47" s="333" t="s">
        <v>133</v>
      </c>
    </row>
    <row r="48" spans="2:6">
      <c r="B48" s="331" t="s">
        <v>170</v>
      </c>
      <c r="C48" s="341">
        <v>4</v>
      </c>
      <c r="D48" s="332"/>
      <c r="E48" s="332"/>
      <c r="F48" s="333"/>
    </row>
    <row r="49" spans="2:9">
      <c r="B49" s="331" t="s">
        <v>171</v>
      </c>
      <c r="C49" s="341">
        <v>1</v>
      </c>
      <c r="D49" s="332"/>
      <c r="E49" s="332"/>
      <c r="F49" s="333"/>
    </row>
    <row r="50" spans="2:9">
      <c r="B50" s="331" t="s">
        <v>172</v>
      </c>
      <c r="C50" s="341">
        <v>1</v>
      </c>
      <c r="D50" s="332"/>
      <c r="E50" s="332"/>
      <c r="F50" s="333"/>
    </row>
    <row r="51" spans="2:9">
      <c r="B51" s="331" t="s">
        <v>54</v>
      </c>
      <c r="C51" s="341">
        <v>3</v>
      </c>
      <c r="D51" s="332" t="s">
        <v>133</v>
      </c>
      <c r="E51" s="332"/>
      <c r="F51" s="333"/>
    </row>
    <row r="52" spans="2:9">
      <c r="B52" s="331" t="s">
        <v>173</v>
      </c>
      <c r="C52" s="341">
        <v>3</v>
      </c>
      <c r="D52" s="332" t="s">
        <v>133</v>
      </c>
      <c r="E52" s="332"/>
      <c r="F52" s="333"/>
    </row>
    <row r="53" spans="2:9">
      <c r="B53" s="331" t="s">
        <v>174</v>
      </c>
      <c r="C53" s="341">
        <v>2</v>
      </c>
      <c r="D53" s="332"/>
      <c r="E53" s="332"/>
      <c r="F53" s="333"/>
    </row>
    <row r="54" spans="2:9">
      <c r="B54" s="331" t="s">
        <v>175</v>
      </c>
      <c r="C54" s="341">
        <v>1</v>
      </c>
      <c r="D54" s="332"/>
      <c r="E54" s="332"/>
      <c r="F54" s="333"/>
    </row>
    <row r="55" spans="2:9">
      <c r="B55" s="331" t="s">
        <v>64</v>
      </c>
      <c r="C55" s="341">
        <v>2</v>
      </c>
      <c r="D55" s="332"/>
      <c r="E55" s="332"/>
      <c r="F55" s="333"/>
    </row>
    <row r="56" spans="2:9">
      <c r="B56" s="331" t="s">
        <v>176</v>
      </c>
      <c r="C56" s="341">
        <v>2</v>
      </c>
      <c r="D56" s="332"/>
      <c r="E56" s="332"/>
      <c r="F56" s="333"/>
    </row>
    <row r="57" spans="2:9">
      <c r="B57" s="331" t="s">
        <v>177</v>
      </c>
      <c r="C57" s="341">
        <v>1</v>
      </c>
      <c r="D57" s="332"/>
      <c r="E57" s="332" t="s">
        <v>135</v>
      </c>
      <c r="F57" s="333"/>
    </row>
    <row r="58" spans="2:9">
      <c r="B58" s="331" t="s">
        <v>178</v>
      </c>
      <c r="C58" s="341">
        <v>1</v>
      </c>
      <c r="D58" s="332"/>
      <c r="E58" s="332"/>
      <c r="F58" s="333"/>
    </row>
    <row r="59" spans="2:9">
      <c r="B59" s="331" t="s">
        <v>179</v>
      </c>
      <c r="C59" s="341">
        <v>4</v>
      </c>
      <c r="D59" s="332" t="s">
        <v>135</v>
      </c>
      <c r="E59" s="332"/>
      <c r="F59" s="338" t="s">
        <v>133</v>
      </c>
    </row>
    <row r="60" spans="2:9">
      <c r="B60" s="331" t="s">
        <v>180</v>
      </c>
      <c r="C60" s="341">
        <v>4</v>
      </c>
      <c r="D60" s="332" t="s">
        <v>133</v>
      </c>
      <c r="E60" s="332"/>
      <c r="F60" s="333" t="s">
        <v>135</v>
      </c>
    </row>
    <row r="61" spans="2:9">
      <c r="B61" s="331" t="s">
        <v>70</v>
      </c>
      <c r="C61" s="341">
        <v>1</v>
      </c>
      <c r="D61" s="332" t="s">
        <v>133</v>
      </c>
      <c r="E61" s="332"/>
      <c r="F61" s="333"/>
    </row>
    <row r="62" spans="2:9">
      <c r="B62" s="7"/>
      <c r="C62" s="8"/>
      <c r="D62" s="8"/>
      <c r="E62" s="8"/>
      <c r="F62" s="8"/>
    </row>
    <row r="63" spans="2:9">
      <c r="B63" s="7"/>
      <c r="C63" s="8"/>
      <c r="D63" s="8"/>
      <c r="E63" s="8"/>
    </row>
    <row r="64" spans="2:9" ht="93.75" customHeight="1">
      <c r="B64" s="1081" t="s">
        <v>4436</v>
      </c>
      <c r="C64" s="1081"/>
      <c r="D64" s="1081"/>
      <c r="E64" s="1081"/>
      <c r="F64" s="1081"/>
      <c r="G64" s="197"/>
      <c r="H64" s="197"/>
      <c r="I64" s="197"/>
    </row>
    <row r="65" spans="2:9">
      <c r="B65" s="75"/>
      <c r="C65" s="75"/>
      <c r="D65" s="75"/>
      <c r="E65" s="75"/>
      <c r="F65" s="75"/>
      <c r="G65" s="197"/>
      <c r="H65" s="197"/>
      <c r="I65" s="197"/>
    </row>
    <row r="66" spans="2:9">
      <c r="B66" s="359" t="s">
        <v>4602</v>
      </c>
      <c r="C66" s="75"/>
      <c r="D66" s="75"/>
      <c r="E66" s="75"/>
      <c r="F66" s="75"/>
      <c r="G66" s="197"/>
      <c r="H66" s="197"/>
      <c r="I66" s="197"/>
    </row>
    <row r="67" spans="2:9">
      <c r="B67" s="197"/>
      <c r="C67" s="197"/>
      <c r="D67" s="197"/>
      <c r="E67" s="197"/>
      <c r="F67" s="197"/>
      <c r="G67" s="197"/>
      <c r="H67" s="197"/>
      <c r="I67" s="197"/>
    </row>
    <row r="68" spans="2:9">
      <c r="B68" s="197"/>
      <c r="C68" s="197"/>
      <c r="D68" s="197"/>
      <c r="E68" s="197"/>
      <c r="F68" s="197"/>
      <c r="G68" s="197"/>
      <c r="H68" s="197"/>
      <c r="I68" s="197"/>
    </row>
    <row r="69" spans="2:9">
      <c r="C69" s="25"/>
      <c r="E69" s="25"/>
      <c r="F69" s="25"/>
    </row>
    <row r="70" spans="2:9">
      <c r="C70" s="25"/>
      <c r="E70" s="25"/>
      <c r="F70" s="25"/>
    </row>
  </sheetData>
  <mergeCells count="1">
    <mergeCell ref="B64:F64"/>
  </mergeCells>
  <hyperlinks>
    <hyperlink ref="A1" location="Contents!A1" display="Table of Contents" xr:uid="{7DA5E1E6-A297-43B7-9AC0-4F7569A8F2CC}"/>
  </hyperlinks>
  <pageMargins left="0.7" right="0.7" top="0.75" bottom="0.75" header="0.3" footer="0.3"/>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D84C0E-246D-4AAD-B1BD-9B784BDC733E}">
  <sheetPr>
    <tabColor theme="7" tint="-0.249977111117893"/>
  </sheetPr>
  <dimension ref="A1"/>
  <sheetViews>
    <sheetView workbookViewId="0"/>
  </sheetViews>
  <sheetFormatPr defaultRowHeight="15"/>
  <sheetData>
    <row r="1" spans="1:1">
      <c r="A1" s="232" t="s">
        <v>3717</v>
      </c>
    </row>
  </sheetData>
  <hyperlinks>
    <hyperlink ref="A1" location="Contents!A1" display="Table of Contents" xr:uid="{F51B5860-216A-4BE2-BA70-76A1CCE24164}"/>
  </hyperlinks>
  <pageMargins left="0.7" right="0.7" top="0.75" bottom="0.75" header="0.3" footer="0.3"/>
  <drawing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FC3E63-A990-4924-BF57-06855E3002D2}">
  <sheetPr>
    <tabColor rgb="FF0070C0"/>
  </sheetPr>
  <dimension ref="A1:D56"/>
  <sheetViews>
    <sheetView workbookViewId="0"/>
  </sheetViews>
  <sheetFormatPr defaultColWidth="8.85546875" defaultRowHeight="15"/>
  <cols>
    <col min="1" max="1" width="17" style="40" bestFit="1" customWidth="1"/>
    <col min="2" max="2" width="23.7109375" style="26" customWidth="1"/>
    <col min="3" max="3" width="41.42578125" style="26" customWidth="1"/>
    <col min="4" max="4" width="57.42578125" style="26" customWidth="1"/>
  </cols>
  <sheetData>
    <row r="1" spans="1:4">
      <c r="A1" s="232" t="s">
        <v>3717</v>
      </c>
      <c r="B1" s="1082" t="s">
        <v>4341</v>
      </c>
      <c r="C1" s="1082"/>
      <c r="D1" s="1082"/>
    </row>
    <row r="3" spans="1:4">
      <c r="B3" s="771" t="s">
        <v>260</v>
      </c>
      <c r="C3" s="772" t="s">
        <v>786</v>
      </c>
      <c r="D3" s="772" t="s">
        <v>787</v>
      </c>
    </row>
    <row r="4" spans="1:4" ht="89.25">
      <c r="B4" s="216" t="s">
        <v>788</v>
      </c>
      <c r="C4" s="203" t="s">
        <v>789</v>
      </c>
      <c r="D4" s="203" t="s">
        <v>3677</v>
      </c>
    </row>
    <row r="5" spans="1:4" ht="76.5">
      <c r="B5" s="116" t="s">
        <v>132</v>
      </c>
      <c r="C5" s="667"/>
      <c r="D5" s="773" t="s">
        <v>4342</v>
      </c>
    </row>
    <row r="6" spans="1:4" ht="89.25">
      <c r="B6" s="774" t="s">
        <v>351</v>
      </c>
      <c r="C6" s="667"/>
      <c r="D6" s="346" t="s">
        <v>4343</v>
      </c>
    </row>
    <row r="7" spans="1:4" ht="89.25">
      <c r="B7" s="774" t="s">
        <v>790</v>
      </c>
      <c r="C7" s="667"/>
      <c r="D7" s="346" t="s">
        <v>4344</v>
      </c>
    </row>
    <row r="8" spans="1:4" ht="102">
      <c r="B8" s="774" t="s">
        <v>317</v>
      </c>
      <c r="C8" s="667"/>
      <c r="D8" s="775" t="s">
        <v>4345</v>
      </c>
    </row>
    <row r="9" spans="1:4" ht="102">
      <c r="B9" s="774" t="s">
        <v>319</v>
      </c>
      <c r="C9" s="667" t="s">
        <v>791</v>
      </c>
      <c r="D9" s="776" t="s">
        <v>4346</v>
      </c>
    </row>
    <row r="10" spans="1:4" ht="51">
      <c r="B10" s="774" t="s">
        <v>792</v>
      </c>
      <c r="C10" s="667"/>
      <c r="D10" s="667" t="s">
        <v>4347</v>
      </c>
    </row>
    <row r="11" spans="1:4" ht="63.75">
      <c r="B11" s="774" t="s">
        <v>793</v>
      </c>
      <c r="C11" s="667" t="s">
        <v>794</v>
      </c>
      <c r="D11" s="346" t="s">
        <v>4348</v>
      </c>
    </row>
    <row r="12" spans="1:4" ht="76.5">
      <c r="B12" s="774" t="s">
        <v>353</v>
      </c>
      <c r="C12" s="667"/>
      <c r="D12" s="667" t="s">
        <v>4349</v>
      </c>
    </row>
    <row r="13" spans="1:4">
      <c r="B13" s="116" t="s">
        <v>138</v>
      </c>
      <c r="C13" s="667"/>
      <c r="D13" s="777"/>
    </row>
    <row r="14" spans="1:4" ht="38.25">
      <c r="B14" s="774" t="s">
        <v>313</v>
      </c>
      <c r="C14" s="667"/>
      <c r="D14" s="667" t="s">
        <v>3678</v>
      </c>
    </row>
    <row r="15" spans="1:4" ht="63.75">
      <c r="B15" s="778" t="s">
        <v>139</v>
      </c>
      <c r="C15" s="779" t="s">
        <v>795</v>
      </c>
      <c r="D15" s="667" t="s">
        <v>796</v>
      </c>
    </row>
    <row r="16" spans="1:4" ht="76.5">
      <c r="B16" s="778" t="s">
        <v>797</v>
      </c>
      <c r="C16" s="667" t="s">
        <v>798</v>
      </c>
      <c r="D16" s="667" t="s">
        <v>799</v>
      </c>
    </row>
    <row r="17" spans="2:4" ht="102">
      <c r="B17" s="778" t="s">
        <v>148</v>
      </c>
      <c r="C17" s="667" t="s">
        <v>800</v>
      </c>
      <c r="D17" s="667" t="s">
        <v>4350</v>
      </c>
    </row>
    <row r="18" spans="2:4" ht="51">
      <c r="B18" s="778" t="s">
        <v>165</v>
      </c>
      <c r="C18" s="779" t="s">
        <v>801</v>
      </c>
      <c r="D18" s="667" t="s">
        <v>4351</v>
      </c>
    </row>
    <row r="19" spans="2:4">
      <c r="B19" s="780" t="s">
        <v>802</v>
      </c>
      <c r="C19" s="667" t="s">
        <v>803</v>
      </c>
      <c r="D19" s="667"/>
    </row>
    <row r="20" spans="2:4" ht="38.25">
      <c r="B20" s="116" t="s">
        <v>167</v>
      </c>
      <c r="C20" s="667"/>
      <c r="D20" s="667" t="s">
        <v>804</v>
      </c>
    </row>
    <row r="21" spans="2:4" ht="51">
      <c r="B21" s="116" t="s">
        <v>169</v>
      </c>
      <c r="C21" s="779" t="s">
        <v>805</v>
      </c>
      <c r="D21" s="667" t="s">
        <v>806</v>
      </c>
    </row>
    <row r="22" spans="2:4" ht="57" customHeight="1">
      <c r="B22" s="116" t="s">
        <v>173</v>
      </c>
      <c r="C22" s="667" t="s">
        <v>807</v>
      </c>
      <c r="D22" s="667" t="s">
        <v>4352</v>
      </c>
    </row>
    <row r="23" spans="2:4" ht="69" customHeight="1">
      <c r="B23" s="116" t="s">
        <v>179</v>
      </c>
      <c r="C23" s="667" t="s">
        <v>808</v>
      </c>
      <c r="D23" s="667" t="s">
        <v>4353</v>
      </c>
    </row>
    <row r="24" spans="2:4" ht="42.75" customHeight="1">
      <c r="B24" s="116" t="s">
        <v>180</v>
      </c>
      <c r="C24" s="667"/>
      <c r="D24" s="667" t="s">
        <v>4354</v>
      </c>
    </row>
    <row r="27" spans="2:4" ht="15" customHeight="1">
      <c r="B27" s="1060" t="s">
        <v>4469</v>
      </c>
      <c r="C27" s="1060"/>
      <c r="D27" s="1060"/>
    </row>
    <row r="28" spans="2:4">
      <c r="B28" s="1060"/>
      <c r="C28" s="1060"/>
      <c r="D28" s="1060"/>
    </row>
    <row r="29" spans="2:4">
      <c r="B29" s="1060"/>
      <c r="C29" s="1060"/>
      <c r="D29" s="1060"/>
    </row>
    <row r="30" spans="2:4">
      <c r="B30" s="1060"/>
      <c r="C30" s="1060"/>
      <c r="D30" s="1060"/>
    </row>
    <row r="31" spans="2:4">
      <c r="B31" s="1060"/>
      <c r="C31" s="1060"/>
      <c r="D31" s="1060"/>
    </row>
    <row r="32" spans="2:4">
      <c r="B32" s="1060"/>
      <c r="C32" s="1060"/>
      <c r="D32" s="1060"/>
    </row>
    <row r="33" spans="2:4">
      <c r="B33" s="1060"/>
      <c r="C33" s="1060"/>
      <c r="D33" s="1060"/>
    </row>
    <row r="34" spans="2:4">
      <c r="B34" s="1060"/>
      <c r="C34" s="1060"/>
      <c r="D34" s="1060"/>
    </row>
    <row r="35" spans="2:4">
      <c r="B35" s="39"/>
      <c r="C35" s="39"/>
      <c r="D35" s="39"/>
    </row>
    <row r="36" spans="2:4">
      <c r="B36" s="1060" t="s">
        <v>4468</v>
      </c>
      <c r="C36" s="1060"/>
      <c r="D36" s="1060"/>
    </row>
    <row r="37" spans="2:4">
      <c r="B37" s="1060"/>
      <c r="C37" s="1060"/>
      <c r="D37" s="1060"/>
    </row>
    <row r="38" spans="2:4">
      <c r="B38" s="1060"/>
      <c r="C38" s="1060"/>
      <c r="D38" s="1060"/>
    </row>
    <row r="39" spans="2:4">
      <c r="B39" s="1060"/>
      <c r="C39" s="1060"/>
      <c r="D39" s="1060"/>
    </row>
    <row r="40" spans="2:4">
      <c r="B40" s="39"/>
      <c r="C40" s="39"/>
      <c r="D40" s="39"/>
    </row>
    <row r="41" spans="2:4">
      <c r="B41" s="39"/>
      <c r="C41" s="39"/>
      <c r="D41" s="39"/>
    </row>
    <row r="42" spans="2:4">
      <c r="B42" s="39"/>
      <c r="C42" s="39"/>
      <c r="D42" s="39"/>
    </row>
    <row r="43" spans="2:4">
      <c r="B43" s="39"/>
      <c r="C43" s="39"/>
      <c r="D43" s="39"/>
    </row>
    <row r="50" spans="2:4">
      <c r="B50" s="3"/>
      <c r="C50" s="3"/>
      <c r="D50" s="3"/>
    </row>
    <row r="51" spans="2:4">
      <c r="B51" s="3"/>
      <c r="C51" s="3"/>
      <c r="D51" s="3"/>
    </row>
    <row r="52" spans="2:4">
      <c r="B52" s="3"/>
      <c r="C52" s="3"/>
      <c r="D52" s="3"/>
    </row>
    <row r="53" spans="2:4">
      <c r="B53" s="3"/>
      <c r="C53" s="3"/>
      <c r="D53" s="3"/>
    </row>
    <row r="54" spans="2:4">
      <c r="B54" s="3"/>
      <c r="C54" s="3"/>
      <c r="D54" s="3"/>
    </row>
    <row r="55" spans="2:4">
      <c r="B55" s="3"/>
      <c r="C55" s="3"/>
      <c r="D55" s="3"/>
    </row>
    <row r="56" spans="2:4">
      <c r="B56" s="3"/>
      <c r="C56" s="3"/>
      <c r="D56" s="3"/>
    </row>
  </sheetData>
  <mergeCells count="3">
    <mergeCell ref="B1:D1"/>
    <mergeCell ref="B36:D39"/>
    <mergeCell ref="B27:D34"/>
  </mergeCells>
  <hyperlinks>
    <hyperlink ref="A1" location="Contents!A1" display="Table of Contents" xr:uid="{1EA2E030-396C-4AEC-B08E-F26EEA25A049}"/>
  </hyperlinks>
  <pageMargins left="0.7" right="0.7" top="0.75" bottom="0.75" header="0.3" footer="0.3"/>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E0BD6E-FB4A-47BA-B160-7DF53ABC03F0}">
  <sheetPr>
    <tabColor rgb="FFFFFF00"/>
  </sheetPr>
  <dimension ref="A1:G81"/>
  <sheetViews>
    <sheetView workbookViewId="0"/>
  </sheetViews>
  <sheetFormatPr defaultRowHeight="15"/>
  <cols>
    <col min="1" max="1" width="17" style="40" bestFit="1" customWidth="1"/>
    <col min="2" max="2" width="11.5703125" bestFit="1" customWidth="1"/>
    <col min="3" max="3" width="26.5703125" bestFit="1" customWidth="1"/>
    <col min="4" max="4" width="13.7109375" customWidth="1"/>
    <col min="5" max="5" width="11.28515625" customWidth="1"/>
    <col min="6" max="6" width="11.42578125" customWidth="1"/>
    <col min="7" max="7" width="23.42578125" customWidth="1"/>
  </cols>
  <sheetData>
    <row r="1" spans="1:7" s="40" customFormat="1">
      <c r="A1" s="232" t="s">
        <v>3717</v>
      </c>
      <c r="B1" s="344" t="s">
        <v>3847</v>
      </c>
    </row>
    <row r="2" spans="1:7" s="40" customFormat="1"/>
    <row r="3" spans="1:7" s="1" customFormat="1" ht="29.25" customHeight="1">
      <c r="B3" s="261" t="s">
        <v>343</v>
      </c>
      <c r="C3" s="261" t="s">
        <v>3846</v>
      </c>
      <c r="D3" s="261" t="s">
        <v>345</v>
      </c>
      <c r="E3" s="261" t="s">
        <v>347</v>
      </c>
      <c r="F3" s="261" t="s">
        <v>349</v>
      </c>
      <c r="G3" s="261" t="s">
        <v>350</v>
      </c>
    </row>
    <row r="4" spans="1:7">
      <c r="B4" s="14" t="s">
        <v>269</v>
      </c>
      <c r="C4" s="14" t="s">
        <v>69</v>
      </c>
      <c r="D4" s="14">
        <v>10</v>
      </c>
      <c r="E4" s="14">
        <v>12</v>
      </c>
      <c r="F4" s="14"/>
      <c r="G4" s="315"/>
    </row>
    <row r="5" spans="1:7">
      <c r="B5" s="14" t="s">
        <v>269</v>
      </c>
      <c r="C5" s="14" t="s">
        <v>132</v>
      </c>
      <c r="D5" s="14"/>
      <c r="E5" s="14"/>
      <c r="F5" s="14"/>
      <c r="G5" s="315"/>
    </row>
    <row r="6" spans="1:7">
      <c r="B6" s="14" t="s">
        <v>265</v>
      </c>
      <c r="C6" s="121" t="s">
        <v>351</v>
      </c>
      <c r="D6" s="14">
        <v>0</v>
      </c>
      <c r="E6" s="121">
        <v>2.6</v>
      </c>
      <c r="F6" s="14"/>
      <c r="G6" s="315"/>
    </row>
    <row r="7" spans="1:7">
      <c r="B7" s="14" t="s">
        <v>265</v>
      </c>
      <c r="C7" s="121" t="s">
        <v>353</v>
      </c>
      <c r="D7" s="14">
        <v>0</v>
      </c>
      <c r="E7" s="14">
        <v>3</v>
      </c>
      <c r="F7" s="14"/>
      <c r="G7" s="315"/>
    </row>
    <row r="8" spans="1:7" ht="39">
      <c r="B8" s="14" t="s">
        <v>269</v>
      </c>
      <c r="C8" s="14" t="s">
        <v>134</v>
      </c>
      <c r="D8" s="14">
        <v>6.3</v>
      </c>
      <c r="E8" s="14">
        <v>3.4</v>
      </c>
      <c r="F8" s="35">
        <v>8.4499999999999993</v>
      </c>
      <c r="G8" s="315" t="s">
        <v>357</v>
      </c>
    </row>
    <row r="9" spans="1:7" ht="39">
      <c r="B9" s="14" t="s">
        <v>269</v>
      </c>
      <c r="C9" s="14" t="s">
        <v>136</v>
      </c>
      <c r="D9" s="14">
        <v>6.5</v>
      </c>
      <c r="E9" s="14">
        <v>6.5</v>
      </c>
      <c r="F9" s="35">
        <v>9.5500000000000007</v>
      </c>
      <c r="G9" s="315" t="s">
        <v>360</v>
      </c>
    </row>
    <row r="10" spans="1:7">
      <c r="B10" s="14" t="s">
        <v>269</v>
      </c>
      <c r="C10" s="14" t="s">
        <v>72</v>
      </c>
      <c r="D10" s="14">
        <v>12</v>
      </c>
      <c r="E10" s="14">
        <v>27</v>
      </c>
      <c r="F10" s="14"/>
      <c r="G10" s="315"/>
    </row>
    <row r="11" spans="1:7" ht="64.5">
      <c r="B11" s="14" t="s">
        <v>269</v>
      </c>
      <c r="C11" s="14" t="s">
        <v>137</v>
      </c>
      <c r="D11" s="14">
        <v>6</v>
      </c>
      <c r="E11" s="14">
        <v>9</v>
      </c>
      <c r="F11" s="14"/>
      <c r="G11" s="315" t="s">
        <v>364</v>
      </c>
    </row>
    <row r="12" spans="1:7">
      <c r="B12" s="14" t="s">
        <v>269</v>
      </c>
      <c r="C12" s="14" t="s">
        <v>138</v>
      </c>
      <c r="D12" s="14">
        <v>2</v>
      </c>
      <c r="E12" s="14">
        <v>5</v>
      </c>
      <c r="F12" s="14"/>
      <c r="G12" s="315"/>
    </row>
    <row r="13" spans="1:7">
      <c r="B13" s="14" t="s">
        <v>265</v>
      </c>
      <c r="C13" s="121" t="s">
        <v>266</v>
      </c>
      <c r="D13" s="14">
        <v>2</v>
      </c>
      <c r="E13" s="14">
        <v>5</v>
      </c>
      <c r="F13" s="14"/>
      <c r="G13" s="315"/>
    </row>
    <row r="14" spans="1:7">
      <c r="B14" s="14" t="s">
        <v>265</v>
      </c>
      <c r="C14" s="121" t="s">
        <v>282</v>
      </c>
      <c r="D14" s="14">
        <v>4</v>
      </c>
      <c r="E14" s="14">
        <v>5</v>
      </c>
      <c r="F14" s="14"/>
      <c r="G14" s="315"/>
    </row>
    <row r="15" spans="1:7">
      <c r="B15" s="14" t="s">
        <v>265</v>
      </c>
      <c r="C15" s="121" t="s">
        <v>365</v>
      </c>
      <c r="D15" s="14">
        <v>2</v>
      </c>
      <c r="E15" s="14">
        <v>8.5</v>
      </c>
      <c r="F15" s="14"/>
      <c r="G15" s="315"/>
    </row>
    <row r="16" spans="1:7">
      <c r="B16" s="14" t="s">
        <v>265</v>
      </c>
      <c r="C16" s="121" t="s">
        <v>366</v>
      </c>
      <c r="D16" s="14">
        <v>4</v>
      </c>
      <c r="E16" s="121">
        <v>10</v>
      </c>
      <c r="F16" s="14"/>
      <c r="G16" s="315"/>
    </row>
    <row r="17" spans="2:7">
      <c r="B17" s="14" t="s">
        <v>265</v>
      </c>
      <c r="C17" s="121" t="s">
        <v>314</v>
      </c>
      <c r="D17" s="14">
        <v>2</v>
      </c>
      <c r="E17" s="14">
        <v>8</v>
      </c>
      <c r="F17" s="14"/>
      <c r="G17" s="315"/>
    </row>
    <row r="18" spans="2:7">
      <c r="B18" s="14" t="s">
        <v>368</v>
      </c>
      <c r="C18" s="14" t="s">
        <v>285</v>
      </c>
      <c r="D18" s="14">
        <v>1</v>
      </c>
      <c r="E18" s="14"/>
      <c r="F18" s="14"/>
      <c r="G18" s="315"/>
    </row>
    <row r="19" spans="2:7">
      <c r="B19" s="14" t="s">
        <v>269</v>
      </c>
      <c r="C19" s="14" t="s">
        <v>57</v>
      </c>
      <c r="D19" s="14">
        <v>10</v>
      </c>
      <c r="E19" s="14">
        <v>10</v>
      </c>
      <c r="F19" s="14"/>
      <c r="G19" s="315"/>
    </row>
    <row r="20" spans="2:7">
      <c r="B20" s="14" t="s">
        <v>269</v>
      </c>
      <c r="C20" s="14" t="s">
        <v>140</v>
      </c>
      <c r="D20" s="14">
        <v>20</v>
      </c>
      <c r="E20" s="14">
        <v>7.0000000000000009</v>
      </c>
      <c r="F20" s="14"/>
      <c r="G20" s="315"/>
    </row>
    <row r="21" spans="2:7">
      <c r="B21" s="14" t="s">
        <v>269</v>
      </c>
      <c r="C21" s="14" t="s">
        <v>370</v>
      </c>
      <c r="D21" s="14">
        <v>8.7100000000000009</v>
      </c>
      <c r="E21" s="345">
        <v>0.01</v>
      </c>
      <c r="F21" s="14">
        <v>8.81</v>
      </c>
      <c r="G21" s="315"/>
    </row>
    <row r="22" spans="2:7">
      <c r="B22" s="14" t="s">
        <v>269</v>
      </c>
      <c r="C22" s="14" t="s">
        <v>142</v>
      </c>
      <c r="D22" s="14">
        <v>6</v>
      </c>
      <c r="E22" s="14">
        <v>4.0999999999999996</v>
      </c>
      <c r="F22" s="14"/>
      <c r="G22" s="315"/>
    </row>
    <row r="23" spans="2:7">
      <c r="B23" s="14" t="s">
        <v>269</v>
      </c>
      <c r="C23" s="14" t="s">
        <v>66</v>
      </c>
      <c r="D23" s="14">
        <v>5</v>
      </c>
      <c r="E23" s="14">
        <v>10</v>
      </c>
      <c r="F23" s="14"/>
      <c r="G23" s="315"/>
    </row>
    <row r="24" spans="2:7" ht="39">
      <c r="B24" s="14" t="s">
        <v>269</v>
      </c>
      <c r="C24" s="14" t="s">
        <v>143</v>
      </c>
      <c r="D24" s="14"/>
      <c r="E24" s="14">
        <v>5</v>
      </c>
      <c r="F24" s="14">
        <v>7.6</v>
      </c>
      <c r="G24" s="315" t="s">
        <v>375</v>
      </c>
    </row>
    <row r="25" spans="2:7">
      <c r="B25" s="14" t="s">
        <v>269</v>
      </c>
      <c r="C25" s="14" t="s">
        <v>144</v>
      </c>
      <c r="D25" s="14"/>
      <c r="E25" s="14"/>
      <c r="F25" s="14">
        <v>10</v>
      </c>
      <c r="G25" s="315"/>
    </row>
    <row r="26" spans="2:7">
      <c r="B26" s="14" t="s">
        <v>269</v>
      </c>
      <c r="C26" s="14" t="s">
        <v>149</v>
      </c>
      <c r="D26" s="14">
        <v>7</v>
      </c>
      <c r="E26" s="14">
        <v>3.3000000000000003</v>
      </c>
      <c r="F26" s="14"/>
      <c r="G26" s="315"/>
    </row>
    <row r="27" spans="2:7">
      <c r="B27" s="14" t="s">
        <v>269</v>
      </c>
      <c r="C27" s="14" t="s">
        <v>150</v>
      </c>
      <c r="D27" s="14">
        <v>8.1999999999999993</v>
      </c>
      <c r="E27" s="35">
        <v>6.1</v>
      </c>
      <c r="F27" s="14"/>
      <c r="G27" s="315"/>
    </row>
    <row r="28" spans="2:7">
      <c r="B28" s="14" t="s">
        <v>269</v>
      </c>
      <c r="C28" s="14" t="s">
        <v>41</v>
      </c>
      <c r="D28" s="14">
        <v>0.1</v>
      </c>
      <c r="E28" s="35">
        <v>2</v>
      </c>
      <c r="F28" s="14"/>
      <c r="G28" s="315"/>
    </row>
    <row r="29" spans="2:7">
      <c r="B29" s="14" t="s">
        <v>269</v>
      </c>
      <c r="C29" s="14" t="s">
        <v>50</v>
      </c>
      <c r="D29" s="14">
        <v>30</v>
      </c>
      <c r="E29" s="14">
        <v>5</v>
      </c>
      <c r="F29" s="14"/>
      <c r="G29" s="315"/>
    </row>
    <row r="30" spans="2:7" ht="26.25">
      <c r="B30" s="14" t="s">
        <v>269</v>
      </c>
      <c r="C30" s="14" t="s">
        <v>146</v>
      </c>
      <c r="D30" s="14"/>
      <c r="E30" s="14"/>
      <c r="F30" s="14">
        <v>18</v>
      </c>
      <c r="G30" s="315" t="s">
        <v>382</v>
      </c>
    </row>
    <row r="31" spans="2:7">
      <c r="B31" s="14" t="s">
        <v>269</v>
      </c>
      <c r="C31" s="14" t="s">
        <v>147</v>
      </c>
      <c r="D31" s="345">
        <v>0.08</v>
      </c>
      <c r="E31" s="274">
        <v>8.5999999999999993E-2</v>
      </c>
      <c r="F31" s="14"/>
      <c r="G31" s="315"/>
    </row>
    <row r="32" spans="2:7">
      <c r="B32" s="14" t="s">
        <v>269</v>
      </c>
      <c r="C32" s="14" t="s">
        <v>156</v>
      </c>
      <c r="D32" s="14">
        <v>3</v>
      </c>
      <c r="E32" s="14"/>
      <c r="F32" s="14"/>
      <c r="G32" s="315"/>
    </row>
    <row r="33" spans="2:7" ht="102.75">
      <c r="B33" s="14" t="s">
        <v>269</v>
      </c>
      <c r="C33" s="14" t="s">
        <v>148</v>
      </c>
      <c r="D33" s="14"/>
      <c r="E33" s="35"/>
      <c r="F33" s="14"/>
      <c r="G33" s="315" t="s">
        <v>383</v>
      </c>
    </row>
    <row r="34" spans="2:7">
      <c r="B34" s="14" t="s">
        <v>269</v>
      </c>
      <c r="C34" s="14" t="s">
        <v>62</v>
      </c>
      <c r="D34" s="14">
        <v>10</v>
      </c>
      <c r="E34" s="14">
        <v>10</v>
      </c>
      <c r="F34" s="14"/>
      <c r="G34" s="315"/>
    </row>
    <row r="35" spans="2:7">
      <c r="B35" s="14" t="s">
        <v>269</v>
      </c>
      <c r="C35" s="14" t="s">
        <v>166</v>
      </c>
      <c r="D35" s="14">
        <v>7.0000000000000009</v>
      </c>
      <c r="E35" s="14"/>
      <c r="F35" s="14">
        <v>3</v>
      </c>
      <c r="G35" s="315"/>
    </row>
    <row r="36" spans="2:7" ht="26.25">
      <c r="B36" s="14" t="s">
        <v>269</v>
      </c>
      <c r="C36" s="14" t="s">
        <v>151</v>
      </c>
      <c r="D36" s="14"/>
      <c r="E36" s="14"/>
      <c r="F36" s="14">
        <v>12.36</v>
      </c>
      <c r="G36" s="315" t="s">
        <v>386</v>
      </c>
    </row>
    <row r="37" spans="2:7">
      <c r="B37" s="14" t="s">
        <v>269</v>
      </c>
      <c r="C37" s="14" t="s">
        <v>71</v>
      </c>
      <c r="D37" s="14">
        <v>1</v>
      </c>
      <c r="E37" s="14">
        <v>25</v>
      </c>
      <c r="F37" s="14"/>
      <c r="G37" s="315"/>
    </row>
    <row r="38" spans="2:7">
      <c r="B38" s="14" t="s">
        <v>269</v>
      </c>
      <c r="C38" s="14" t="s">
        <v>52</v>
      </c>
      <c r="D38" s="14">
        <v>2</v>
      </c>
      <c r="E38" s="14">
        <v>8</v>
      </c>
      <c r="F38" s="14"/>
      <c r="G38" s="315"/>
    </row>
    <row r="39" spans="2:7">
      <c r="B39" s="14" t="s">
        <v>269</v>
      </c>
      <c r="C39" s="14" t="s">
        <v>45</v>
      </c>
      <c r="D39" s="14">
        <v>2</v>
      </c>
      <c r="E39" s="14">
        <v>10</v>
      </c>
      <c r="F39" s="14"/>
      <c r="G39" s="315"/>
    </row>
    <row r="40" spans="2:7">
      <c r="B40" s="14" t="s">
        <v>269</v>
      </c>
      <c r="C40" s="14" t="s">
        <v>170</v>
      </c>
      <c r="D40" s="14">
        <v>6.5</v>
      </c>
      <c r="E40" s="14">
        <v>8</v>
      </c>
      <c r="F40" s="14">
        <v>10</v>
      </c>
      <c r="G40" s="315"/>
    </row>
    <row r="41" spans="2:7" ht="26.25">
      <c r="B41" s="14" t="s">
        <v>269</v>
      </c>
      <c r="C41" s="14" t="s">
        <v>153</v>
      </c>
      <c r="D41" s="14"/>
      <c r="E41" s="14"/>
      <c r="F41" s="14">
        <v>10</v>
      </c>
      <c r="G41" s="315" t="s">
        <v>389</v>
      </c>
    </row>
    <row r="42" spans="2:7">
      <c r="B42" s="14" t="s">
        <v>269</v>
      </c>
      <c r="C42" s="14" t="s">
        <v>54</v>
      </c>
      <c r="D42" s="14">
        <v>5</v>
      </c>
      <c r="E42" s="14">
        <v>2</v>
      </c>
      <c r="F42" s="14"/>
      <c r="G42" s="315"/>
    </row>
    <row r="43" spans="2:7" ht="39">
      <c r="B43" s="14" t="s">
        <v>269</v>
      </c>
      <c r="C43" s="14" t="s">
        <v>159</v>
      </c>
      <c r="D43" s="14">
        <v>7</v>
      </c>
      <c r="E43" s="14">
        <v>10</v>
      </c>
      <c r="F43" s="14"/>
      <c r="G43" s="315" t="s">
        <v>392</v>
      </c>
    </row>
    <row r="44" spans="2:7">
      <c r="B44" s="14" t="s">
        <v>269</v>
      </c>
      <c r="C44" s="14" t="s">
        <v>70</v>
      </c>
      <c r="D44" s="14">
        <v>5</v>
      </c>
      <c r="E44" s="14">
        <v>5</v>
      </c>
      <c r="F44" s="14"/>
      <c r="G44" s="315"/>
    </row>
    <row r="45" spans="2:7">
      <c r="B45" s="14" t="s">
        <v>269</v>
      </c>
      <c r="C45" s="14" t="s">
        <v>393</v>
      </c>
      <c r="D45" s="14"/>
      <c r="E45" s="14">
        <v>10</v>
      </c>
      <c r="F45" s="14"/>
      <c r="G45" s="315"/>
    </row>
    <row r="46" spans="2:7">
      <c r="B46" s="14" t="s">
        <v>269</v>
      </c>
      <c r="C46" s="14" t="s">
        <v>394</v>
      </c>
      <c r="D46" s="14"/>
      <c r="E46" s="14">
        <v>4</v>
      </c>
      <c r="F46" s="14"/>
      <c r="G46" s="315"/>
    </row>
    <row r="47" spans="2:7" ht="39">
      <c r="B47" s="14" t="s">
        <v>269</v>
      </c>
      <c r="C47" s="14" t="s">
        <v>162</v>
      </c>
      <c r="D47" s="14"/>
      <c r="E47" s="14"/>
      <c r="F47" s="14">
        <v>10</v>
      </c>
      <c r="G47" s="315" t="s">
        <v>396</v>
      </c>
    </row>
    <row r="48" spans="2:7">
      <c r="B48" s="14" t="s">
        <v>269</v>
      </c>
      <c r="C48" s="14" t="s">
        <v>35</v>
      </c>
      <c r="D48" s="14"/>
      <c r="E48" s="14">
        <v>10</v>
      </c>
      <c r="F48" s="14"/>
      <c r="G48" s="315"/>
    </row>
    <row r="49" spans="2:7" ht="26.25">
      <c r="B49" s="14" t="s">
        <v>269</v>
      </c>
      <c r="C49" s="14" t="s">
        <v>165</v>
      </c>
      <c r="D49" s="14"/>
      <c r="E49" s="14"/>
      <c r="F49" s="35">
        <v>17.5</v>
      </c>
      <c r="G49" s="315" t="s">
        <v>397</v>
      </c>
    </row>
    <row r="50" spans="2:7">
      <c r="B50" s="14" t="s">
        <v>269</v>
      </c>
      <c r="C50" s="14" t="s">
        <v>398</v>
      </c>
      <c r="D50" s="14"/>
      <c r="E50" s="14">
        <v>5</v>
      </c>
      <c r="F50" s="14"/>
      <c r="G50" s="315"/>
    </row>
    <row r="51" spans="2:7">
      <c r="B51" s="14" t="s">
        <v>269</v>
      </c>
      <c r="C51" s="14" t="s">
        <v>399</v>
      </c>
      <c r="D51" s="14"/>
      <c r="E51" s="14">
        <v>10</v>
      </c>
      <c r="F51" s="14"/>
      <c r="G51" s="315"/>
    </row>
    <row r="52" spans="2:7">
      <c r="B52" s="14" t="s">
        <v>269</v>
      </c>
      <c r="C52" s="14" t="s">
        <v>42</v>
      </c>
      <c r="D52" s="14"/>
      <c r="E52" s="14">
        <v>10</v>
      </c>
      <c r="F52" s="14"/>
      <c r="G52" s="315"/>
    </row>
    <row r="53" spans="2:7">
      <c r="B53" s="14" t="s">
        <v>269</v>
      </c>
      <c r="C53" s="14" t="s">
        <v>400</v>
      </c>
      <c r="D53" s="14"/>
      <c r="E53" s="14">
        <v>5.8000000000000007</v>
      </c>
      <c r="F53" s="14"/>
      <c r="G53" s="315"/>
    </row>
    <row r="54" spans="2:7">
      <c r="B54" s="14" t="s">
        <v>269</v>
      </c>
      <c r="C54" s="14" t="s">
        <v>59</v>
      </c>
      <c r="D54" s="14"/>
      <c r="E54" s="14">
        <v>15</v>
      </c>
      <c r="F54" s="14"/>
      <c r="G54" s="315"/>
    </row>
    <row r="55" spans="2:7">
      <c r="B55" s="14" t="s">
        <v>269</v>
      </c>
      <c r="C55" s="14" t="s">
        <v>401</v>
      </c>
      <c r="D55" s="14"/>
      <c r="E55" s="14">
        <v>10</v>
      </c>
      <c r="F55" s="14"/>
      <c r="G55" s="315"/>
    </row>
    <row r="56" spans="2:7">
      <c r="B56" s="14" t="s">
        <v>269</v>
      </c>
      <c r="C56" s="14" t="s">
        <v>402</v>
      </c>
      <c r="D56" s="14"/>
      <c r="E56" s="14">
        <v>5</v>
      </c>
      <c r="F56" s="14"/>
      <c r="G56" s="315"/>
    </row>
    <row r="57" spans="2:7">
      <c r="B57" s="14" t="s">
        <v>269</v>
      </c>
      <c r="C57" s="14" t="s">
        <v>177</v>
      </c>
      <c r="D57" s="14"/>
      <c r="E57" s="14">
        <v>2</v>
      </c>
      <c r="F57" s="14"/>
      <c r="G57" s="315"/>
    </row>
    <row r="58" spans="2:7">
      <c r="B58" s="14" t="s">
        <v>269</v>
      </c>
      <c r="C58" s="14" t="s">
        <v>178</v>
      </c>
      <c r="D58" s="14"/>
      <c r="E58" s="14">
        <v>7.0000000000000009</v>
      </c>
      <c r="F58" s="14"/>
      <c r="G58" s="315"/>
    </row>
    <row r="59" spans="2:7">
      <c r="B59" s="14" t="s">
        <v>269</v>
      </c>
      <c r="C59" s="14" t="s">
        <v>90</v>
      </c>
      <c r="D59" s="14"/>
      <c r="E59" s="14">
        <v>5</v>
      </c>
      <c r="F59" s="14"/>
      <c r="G59" s="315"/>
    </row>
    <row r="60" spans="2:7">
      <c r="B60" s="14" t="s">
        <v>269</v>
      </c>
      <c r="C60" s="14" t="s">
        <v>40</v>
      </c>
      <c r="D60" s="14"/>
      <c r="E60" s="14">
        <v>20</v>
      </c>
      <c r="F60" s="14"/>
      <c r="G60" s="315"/>
    </row>
    <row r="61" spans="2:7">
      <c r="B61" s="14" t="s">
        <v>269</v>
      </c>
      <c r="C61" s="14" t="s">
        <v>141</v>
      </c>
      <c r="D61" s="14"/>
      <c r="E61" s="14"/>
      <c r="F61" s="14">
        <v>7.3</v>
      </c>
      <c r="G61" s="315"/>
    </row>
    <row r="62" spans="2:7" ht="26.25">
      <c r="B62" s="14" t="s">
        <v>269</v>
      </c>
      <c r="C62" s="14" t="s">
        <v>167</v>
      </c>
      <c r="D62" s="14">
        <v>4</v>
      </c>
      <c r="E62" s="14"/>
      <c r="F62" s="14"/>
      <c r="G62" s="315" t="s">
        <v>403</v>
      </c>
    </row>
    <row r="63" spans="2:7" ht="26.25">
      <c r="B63" s="14" t="s">
        <v>269</v>
      </c>
      <c r="C63" s="14" t="s">
        <v>168</v>
      </c>
      <c r="D63" s="14">
        <v>4.95</v>
      </c>
      <c r="E63" s="14">
        <v>3.2</v>
      </c>
      <c r="F63" s="14">
        <v>8.6999999999999993</v>
      </c>
      <c r="G63" s="315" t="s">
        <v>404</v>
      </c>
    </row>
    <row r="64" spans="2:7">
      <c r="B64" s="14" t="s">
        <v>269</v>
      </c>
      <c r="C64" s="14" t="s">
        <v>160</v>
      </c>
      <c r="D64" s="14"/>
      <c r="E64" s="14"/>
      <c r="F64" s="14">
        <v>7.7</v>
      </c>
      <c r="G64" s="315"/>
    </row>
    <row r="65" spans="2:7" ht="26.25">
      <c r="B65" s="14" t="s">
        <v>269</v>
      </c>
      <c r="C65" s="14" t="s">
        <v>406</v>
      </c>
      <c r="D65" s="14">
        <v>6.9</v>
      </c>
      <c r="E65" s="14">
        <v>9</v>
      </c>
      <c r="F65" s="14">
        <v>8</v>
      </c>
      <c r="G65" s="315" t="s">
        <v>409</v>
      </c>
    </row>
    <row r="66" spans="2:7" ht="26.25">
      <c r="B66" s="14" t="s">
        <v>269</v>
      </c>
      <c r="C66" s="14" t="s">
        <v>172</v>
      </c>
      <c r="D66" s="14"/>
      <c r="E66" s="14"/>
      <c r="F66" s="14">
        <v>10</v>
      </c>
      <c r="G66" s="315" t="s">
        <v>411</v>
      </c>
    </row>
    <row r="67" spans="2:7">
      <c r="B67" s="14" t="s">
        <v>269</v>
      </c>
      <c r="C67" s="14" t="s">
        <v>169</v>
      </c>
      <c r="D67" s="14"/>
      <c r="E67" s="14"/>
      <c r="F67" s="14">
        <v>11</v>
      </c>
      <c r="G67" s="315"/>
    </row>
    <row r="68" spans="2:7" ht="26.25">
      <c r="B68" s="14" t="s">
        <v>269</v>
      </c>
      <c r="C68" s="14" t="s">
        <v>173</v>
      </c>
      <c r="D68" s="14"/>
      <c r="E68" s="14"/>
      <c r="F68" s="14">
        <v>9.5</v>
      </c>
      <c r="G68" s="315" t="s">
        <v>412</v>
      </c>
    </row>
    <row r="69" spans="2:7">
      <c r="B69" s="14" t="s">
        <v>269</v>
      </c>
      <c r="C69" s="14" t="s">
        <v>64</v>
      </c>
      <c r="D69" s="14">
        <v>7.0000000000000009</v>
      </c>
      <c r="E69" s="14">
        <v>5</v>
      </c>
      <c r="F69" s="14"/>
      <c r="G69" s="315"/>
    </row>
    <row r="70" spans="2:7">
      <c r="B70" s="14" t="s">
        <v>269</v>
      </c>
      <c r="C70" s="14" t="s">
        <v>179</v>
      </c>
      <c r="D70" s="14"/>
      <c r="E70" s="14"/>
      <c r="F70" s="14">
        <v>10.1</v>
      </c>
      <c r="G70" s="315"/>
    </row>
    <row r="71" spans="2:7">
      <c r="B71" s="14" t="s">
        <v>269</v>
      </c>
      <c r="C71" s="14" t="s">
        <v>180</v>
      </c>
      <c r="D71" s="14"/>
      <c r="E71" s="14"/>
      <c r="F71" s="14"/>
      <c r="G71" s="315" t="s">
        <v>413</v>
      </c>
    </row>
    <row r="72" spans="2:7">
      <c r="B72" s="14" t="s">
        <v>265</v>
      </c>
      <c r="C72" s="121" t="s">
        <v>414</v>
      </c>
      <c r="D72" s="14">
        <v>2</v>
      </c>
      <c r="E72" s="14">
        <v>2</v>
      </c>
      <c r="F72" s="14"/>
      <c r="G72" s="315"/>
    </row>
    <row r="73" spans="2:7">
      <c r="B73" s="14" t="s">
        <v>265</v>
      </c>
      <c r="C73" s="121" t="s">
        <v>325</v>
      </c>
      <c r="D73" s="14">
        <v>15</v>
      </c>
      <c r="E73" s="14"/>
      <c r="F73" s="14"/>
      <c r="G73" s="315"/>
    </row>
    <row r="74" spans="2:7">
      <c r="B74" s="14" t="s">
        <v>265</v>
      </c>
      <c r="C74" s="121" t="s">
        <v>416</v>
      </c>
      <c r="D74" s="14">
        <v>10</v>
      </c>
      <c r="E74" s="14">
        <v>20</v>
      </c>
      <c r="F74" s="14"/>
      <c r="G74" s="315"/>
    </row>
    <row r="75" spans="2:7">
      <c r="B75" s="14" t="s">
        <v>265</v>
      </c>
      <c r="C75" s="121" t="s">
        <v>418</v>
      </c>
      <c r="D75" s="14">
        <v>5</v>
      </c>
      <c r="E75" s="14"/>
      <c r="F75" s="14"/>
      <c r="G75" s="315"/>
    </row>
    <row r="76" spans="2:7">
      <c r="B76" s="14" t="s">
        <v>265</v>
      </c>
      <c r="C76" s="121" t="s">
        <v>419</v>
      </c>
      <c r="D76" s="14">
        <v>5</v>
      </c>
      <c r="E76" s="14">
        <v>10</v>
      </c>
      <c r="F76" s="14"/>
      <c r="G76" s="315"/>
    </row>
    <row r="77" spans="2:7">
      <c r="B77" s="14" t="s">
        <v>265</v>
      </c>
      <c r="C77" s="121" t="s">
        <v>322</v>
      </c>
      <c r="D77" s="14">
        <v>2</v>
      </c>
      <c r="E77" s="14">
        <v>2</v>
      </c>
      <c r="F77" s="14"/>
      <c r="G77" s="315"/>
    </row>
    <row r="78" spans="2:7">
      <c r="B78" s="14" t="s">
        <v>265</v>
      </c>
      <c r="C78" s="121" t="s">
        <v>420</v>
      </c>
      <c r="D78" s="14"/>
      <c r="E78" s="14">
        <v>10</v>
      </c>
      <c r="F78" s="14"/>
      <c r="G78" s="315"/>
    </row>
    <row r="80" spans="2:7">
      <c r="B80" s="309" t="s">
        <v>3848</v>
      </c>
    </row>
    <row r="81" spans="2:2">
      <c r="B81" s="309" t="s">
        <v>4603</v>
      </c>
    </row>
  </sheetData>
  <hyperlinks>
    <hyperlink ref="A1" location="Contents!A1" display="Table of Contents" xr:uid="{07193588-D4AC-4DCC-85CE-6FEF2C12BEEC}"/>
  </hyperlinks>
  <pageMargins left="0.7" right="0.7" top="0.75" bottom="0.75" header="0.3" footer="0.3"/>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25999E-8816-4C26-979C-C6596AB9EECC}">
  <sheetPr>
    <tabColor theme="7" tint="-0.249977111117893"/>
  </sheetPr>
  <dimension ref="A1"/>
  <sheetViews>
    <sheetView workbookViewId="0"/>
  </sheetViews>
  <sheetFormatPr defaultRowHeight="15"/>
  <sheetData>
    <row r="1" spans="1:1">
      <c r="A1" s="232" t="s">
        <v>3717</v>
      </c>
    </row>
  </sheetData>
  <hyperlinks>
    <hyperlink ref="A1" location="Contents!A1" display="Table of Contents" xr:uid="{767D7E10-5481-4921-8F59-B98B9DB6E523}"/>
  </hyperlinks>
  <pageMargins left="0.7" right="0.7" top="0.75" bottom="0.75" header="0.3" footer="0.3"/>
  <drawing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303EEB-074F-4EEC-8EC6-2465ADD412C4}">
  <sheetPr>
    <tabColor rgb="FFFFFF00"/>
  </sheetPr>
  <dimension ref="A1:J62"/>
  <sheetViews>
    <sheetView workbookViewId="0"/>
  </sheetViews>
  <sheetFormatPr defaultRowHeight="15"/>
  <cols>
    <col min="1" max="1" width="17" bestFit="1" customWidth="1"/>
    <col min="2" max="2" width="17" style="40" customWidth="1"/>
    <col min="3" max="3" width="23.85546875" bestFit="1" customWidth="1"/>
    <col min="4" max="4" width="21" bestFit="1" customWidth="1"/>
    <col min="5" max="5" width="24.5703125" bestFit="1" customWidth="1"/>
  </cols>
  <sheetData>
    <row r="1" spans="1:10">
      <c r="A1" s="232" t="s">
        <v>3717</v>
      </c>
      <c r="B1" s="44" t="s">
        <v>3849</v>
      </c>
      <c r="D1" s="35"/>
      <c r="E1" s="35"/>
      <c r="F1" s="35"/>
      <c r="G1" s="35"/>
      <c r="H1" s="35"/>
      <c r="I1" s="35"/>
      <c r="J1" s="35"/>
    </row>
    <row r="2" spans="1:10">
      <c r="C2" s="35"/>
      <c r="D2" s="35"/>
      <c r="E2" s="35"/>
      <c r="F2" s="35"/>
      <c r="G2" s="35"/>
      <c r="H2" s="35"/>
      <c r="I2" s="35"/>
      <c r="J2" s="35"/>
    </row>
    <row r="3" spans="1:10" ht="26.25">
      <c r="B3" s="119" t="s">
        <v>343</v>
      </c>
      <c r="C3" s="119" t="s">
        <v>0</v>
      </c>
      <c r="D3" s="261" t="s">
        <v>328</v>
      </c>
      <c r="E3" s="261" t="s">
        <v>329</v>
      </c>
      <c r="F3" s="213"/>
      <c r="H3" s="35"/>
      <c r="I3" s="35"/>
      <c r="J3" s="35"/>
    </row>
    <row r="4" spans="1:10">
      <c r="B4" s="14" t="s">
        <v>265</v>
      </c>
      <c r="C4" s="347" t="s">
        <v>274</v>
      </c>
      <c r="D4" s="14">
        <v>200</v>
      </c>
      <c r="E4" s="14" t="s">
        <v>330</v>
      </c>
      <c r="F4" s="213"/>
      <c r="H4" s="35"/>
      <c r="I4" s="35"/>
      <c r="J4" s="35"/>
    </row>
    <row r="5" spans="1:10">
      <c r="B5" s="14" t="s">
        <v>265</v>
      </c>
      <c r="C5" s="347" t="s">
        <v>277</v>
      </c>
      <c r="D5" s="348">
        <v>100</v>
      </c>
      <c r="E5" s="14" t="s">
        <v>331</v>
      </c>
      <c r="F5" s="213"/>
      <c r="H5" s="35"/>
      <c r="I5" s="35"/>
      <c r="J5" s="35"/>
    </row>
    <row r="6" spans="1:10">
      <c r="B6" s="14" t="s">
        <v>265</v>
      </c>
      <c r="C6" s="347" t="s">
        <v>282</v>
      </c>
      <c r="D6" s="14">
        <v>93</v>
      </c>
      <c r="E6" s="14" t="s">
        <v>331</v>
      </c>
      <c r="F6" s="213"/>
      <c r="H6" s="35"/>
      <c r="I6" s="35"/>
      <c r="J6" s="35"/>
    </row>
    <row r="7" spans="1:10">
      <c r="B7" s="14" t="s">
        <v>269</v>
      </c>
      <c r="C7" s="14" t="s">
        <v>575</v>
      </c>
      <c r="D7" s="348">
        <v>30</v>
      </c>
      <c r="E7" s="14" t="s">
        <v>330</v>
      </c>
      <c r="F7" s="213"/>
      <c r="H7" s="35"/>
      <c r="I7" s="35"/>
      <c r="J7" s="35"/>
    </row>
    <row r="8" spans="1:10">
      <c r="B8" s="14" t="s">
        <v>269</v>
      </c>
      <c r="C8" s="14" t="s">
        <v>26</v>
      </c>
      <c r="D8" s="348">
        <v>100</v>
      </c>
      <c r="E8" s="14" t="s">
        <v>3851</v>
      </c>
      <c r="F8" s="213"/>
      <c r="H8" s="35"/>
      <c r="I8" s="35"/>
      <c r="J8" s="35"/>
    </row>
    <row r="9" spans="1:10">
      <c r="B9" s="14" t="s">
        <v>265</v>
      </c>
      <c r="C9" s="347" t="s">
        <v>284</v>
      </c>
      <c r="D9" s="14">
        <v>60</v>
      </c>
      <c r="E9" s="14" t="s">
        <v>331</v>
      </c>
      <c r="F9" s="213"/>
      <c r="H9" s="35"/>
      <c r="I9" s="35"/>
      <c r="J9" s="35"/>
    </row>
    <row r="10" spans="1:10">
      <c r="B10" s="14" t="s">
        <v>269</v>
      </c>
      <c r="C10" s="14" t="s">
        <v>138</v>
      </c>
      <c r="D10" s="348" t="s">
        <v>2318</v>
      </c>
      <c r="E10" s="14" t="s">
        <v>3851</v>
      </c>
      <c r="F10" s="213"/>
      <c r="H10" s="35"/>
      <c r="I10" s="35"/>
      <c r="J10" s="35"/>
    </row>
    <row r="11" spans="1:10">
      <c r="B11" s="14" t="s">
        <v>269</v>
      </c>
      <c r="C11" s="14" t="s">
        <v>139</v>
      </c>
      <c r="D11" s="14">
        <v>70</v>
      </c>
      <c r="E11" s="14" t="s">
        <v>330</v>
      </c>
      <c r="F11" s="213"/>
      <c r="H11" s="35"/>
      <c r="I11" s="35"/>
      <c r="J11" s="35"/>
    </row>
    <row r="12" spans="1:10">
      <c r="B12" s="14" t="s">
        <v>269</v>
      </c>
      <c r="C12" s="14" t="s">
        <v>89</v>
      </c>
      <c r="D12" s="14">
        <v>35</v>
      </c>
      <c r="E12" s="14" t="s">
        <v>330</v>
      </c>
      <c r="F12" s="213"/>
      <c r="H12" s="35"/>
      <c r="I12" s="35"/>
      <c r="J12" s="35"/>
    </row>
    <row r="13" spans="1:10">
      <c r="B13" s="14" t="s">
        <v>269</v>
      </c>
      <c r="C13" s="14" t="s">
        <v>285</v>
      </c>
      <c r="D13" s="14">
        <v>20</v>
      </c>
      <c r="E13" s="14" t="s">
        <v>3851</v>
      </c>
      <c r="F13" s="213"/>
      <c r="H13" s="35"/>
      <c r="I13" s="35"/>
      <c r="J13" s="35"/>
    </row>
    <row r="14" spans="1:10">
      <c r="B14" s="14" t="s">
        <v>269</v>
      </c>
      <c r="C14" s="14" t="s">
        <v>57</v>
      </c>
      <c r="D14" s="14">
        <v>77</v>
      </c>
      <c r="E14" s="14" t="s">
        <v>330</v>
      </c>
      <c r="F14" s="213"/>
      <c r="G14" s="35"/>
      <c r="H14" s="35"/>
      <c r="I14" s="35"/>
      <c r="J14" s="35"/>
    </row>
    <row r="15" spans="1:10">
      <c r="B15" s="14" t="s">
        <v>265</v>
      </c>
      <c r="C15" s="347" t="s">
        <v>334</v>
      </c>
      <c r="D15" s="14">
        <v>30</v>
      </c>
      <c r="E15" s="14" t="s">
        <v>330</v>
      </c>
      <c r="F15" s="213"/>
      <c r="G15" s="35"/>
      <c r="H15" s="35"/>
      <c r="I15" s="35"/>
      <c r="J15" s="35"/>
    </row>
    <row r="16" spans="1:10">
      <c r="B16" s="14" t="s">
        <v>269</v>
      </c>
      <c r="C16" s="14" t="s">
        <v>140</v>
      </c>
      <c r="D16" s="14">
        <v>100</v>
      </c>
      <c r="E16" s="14" t="s">
        <v>3851</v>
      </c>
      <c r="F16" s="35"/>
      <c r="G16" s="35"/>
      <c r="H16" s="35"/>
      <c r="I16" s="35"/>
      <c r="J16" s="35"/>
    </row>
    <row r="17" spans="2:5">
      <c r="B17" s="14" t="s">
        <v>265</v>
      </c>
      <c r="C17" s="347" t="s">
        <v>2725</v>
      </c>
      <c r="D17" s="348" t="s">
        <v>3850</v>
      </c>
      <c r="E17" s="14" t="s">
        <v>330</v>
      </c>
    </row>
    <row r="18" spans="2:5">
      <c r="B18" s="14" t="s">
        <v>269</v>
      </c>
      <c r="C18" s="14" t="s">
        <v>143</v>
      </c>
      <c r="D18" s="14">
        <v>100</v>
      </c>
      <c r="E18" s="14" t="s">
        <v>3851</v>
      </c>
    </row>
    <row r="19" spans="2:5">
      <c r="B19" s="14" t="s">
        <v>293</v>
      </c>
      <c r="C19" s="14" t="s">
        <v>857</v>
      </c>
      <c r="D19" s="14">
        <v>56.999999999999993</v>
      </c>
      <c r="E19" s="14" t="s">
        <v>330</v>
      </c>
    </row>
    <row r="20" spans="2:5">
      <c r="B20" s="14" t="s">
        <v>269</v>
      </c>
      <c r="C20" s="14" t="s">
        <v>146</v>
      </c>
      <c r="D20" s="14">
        <v>33</v>
      </c>
      <c r="E20" s="14" t="s">
        <v>330</v>
      </c>
    </row>
    <row r="21" spans="2:5">
      <c r="B21" s="14" t="s">
        <v>269</v>
      </c>
      <c r="C21" s="14" t="s">
        <v>147</v>
      </c>
      <c r="D21" s="14">
        <v>40</v>
      </c>
      <c r="E21" s="14" t="s">
        <v>3851</v>
      </c>
    </row>
    <row r="22" spans="2:5">
      <c r="B22" s="14" t="s">
        <v>269</v>
      </c>
      <c r="C22" s="14" t="s">
        <v>148</v>
      </c>
      <c r="D22" s="14">
        <v>80</v>
      </c>
      <c r="E22" s="14" t="s">
        <v>330</v>
      </c>
    </row>
    <row r="23" spans="2:5">
      <c r="B23" s="14" t="s">
        <v>265</v>
      </c>
      <c r="C23" s="347" t="s">
        <v>299</v>
      </c>
      <c r="D23" s="348" t="s">
        <v>3850</v>
      </c>
      <c r="E23" s="14" t="s">
        <v>331</v>
      </c>
    </row>
    <row r="24" spans="2:5">
      <c r="B24" s="14" t="s">
        <v>269</v>
      </c>
      <c r="C24" s="14" t="s">
        <v>3855</v>
      </c>
      <c r="D24" s="172">
        <v>100</v>
      </c>
      <c r="E24" s="14" t="s">
        <v>3851</v>
      </c>
    </row>
    <row r="25" spans="2:5">
      <c r="B25" s="14" t="s">
        <v>269</v>
      </c>
      <c r="C25" s="14" t="s">
        <v>41</v>
      </c>
      <c r="D25" s="348" t="s">
        <v>3852</v>
      </c>
      <c r="E25" s="14" t="s">
        <v>330</v>
      </c>
    </row>
    <row r="26" spans="2:5">
      <c r="B26" s="14" t="s">
        <v>269</v>
      </c>
      <c r="C26" s="14" t="s">
        <v>50</v>
      </c>
      <c r="D26" s="118" t="s">
        <v>3850</v>
      </c>
      <c r="E26" s="14" t="s">
        <v>330</v>
      </c>
    </row>
    <row r="27" spans="2:5">
      <c r="B27" s="14" t="s">
        <v>269</v>
      </c>
      <c r="C27" s="14" t="s">
        <v>151</v>
      </c>
      <c r="D27" s="348">
        <v>70</v>
      </c>
      <c r="E27" s="14" t="s">
        <v>3853</v>
      </c>
    </row>
    <row r="28" spans="2:5">
      <c r="B28" s="14" t="s">
        <v>269</v>
      </c>
      <c r="C28" s="14" t="s">
        <v>152</v>
      </c>
      <c r="D28" s="14">
        <v>30</v>
      </c>
      <c r="E28" s="14" t="s">
        <v>330</v>
      </c>
    </row>
    <row r="29" spans="2:5">
      <c r="B29" s="14" t="s">
        <v>269</v>
      </c>
      <c r="C29" s="14" t="s">
        <v>153</v>
      </c>
      <c r="D29" s="14">
        <v>55</v>
      </c>
      <c r="E29" s="14" t="s">
        <v>330</v>
      </c>
    </row>
    <row r="30" spans="2:5">
      <c r="B30" s="14" t="s">
        <v>269</v>
      </c>
      <c r="C30" s="14" t="s">
        <v>154</v>
      </c>
      <c r="D30" s="14">
        <v>24</v>
      </c>
      <c r="E30" s="14" t="s">
        <v>330</v>
      </c>
    </row>
    <row r="31" spans="2:5">
      <c r="B31" s="14" t="s">
        <v>265</v>
      </c>
      <c r="C31" s="347" t="s">
        <v>3160</v>
      </c>
      <c r="D31" s="348" t="s">
        <v>3850</v>
      </c>
      <c r="E31" s="14" t="s">
        <v>330</v>
      </c>
    </row>
    <row r="32" spans="2:5">
      <c r="B32" s="14" t="s">
        <v>269</v>
      </c>
      <c r="C32" s="14" t="s">
        <v>156</v>
      </c>
      <c r="D32" s="14">
        <v>35</v>
      </c>
      <c r="E32" s="14" t="s">
        <v>330</v>
      </c>
    </row>
    <row r="33" spans="2:5">
      <c r="B33" s="14" t="s">
        <v>269</v>
      </c>
      <c r="C33" s="14" t="s">
        <v>62</v>
      </c>
      <c r="D33" s="14">
        <v>20</v>
      </c>
      <c r="E33" s="14" t="s">
        <v>330</v>
      </c>
    </row>
    <row r="34" spans="2:5">
      <c r="B34" s="14" t="s">
        <v>265</v>
      </c>
      <c r="C34" s="347" t="s">
        <v>325</v>
      </c>
      <c r="D34" s="172">
        <v>100</v>
      </c>
      <c r="E34" s="14" t="s">
        <v>330</v>
      </c>
    </row>
    <row r="35" spans="2:5">
      <c r="B35" s="14" t="s">
        <v>269</v>
      </c>
      <c r="C35" s="14" t="s">
        <v>163</v>
      </c>
      <c r="D35" s="172">
        <v>50</v>
      </c>
      <c r="E35" s="14" t="s">
        <v>3851</v>
      </c>
    </row>
    <row r="36" spans="2:5">
      <c r="B36" s="14" t="s">
        <v>269</v>
      </c>
      <c r="C36" s="14" t="s">
        <v>3856</v>
      </c>
      <c r="D36" s="172">
        <v>100</v>
      </c>
      <c r="E36" s="14" t="s">
        <v>330</v>
      </c>
    </row>
    <row r="37" spans="2:5">
      <c r="B37" s="14" t="s">
        <v>269</v>
      </c>
      <c r="C37" s="14" t="s">
        <v>165</v>
      </c>
      <c r="D37" s="172">
        <v>37</v>
      </c>
      <c r="E37" s="14" t="s">
        <v>3851</v>
      </c>
    </row>
    <row r="38" spans="2:5">
      <c r="B38" s="14" t="s">
        <v>265</v>
      </c>
      <c r="C38" s="347" t="s">
        <v>306</v>
      </c>
      <c r="D38" s="172">
        <v>40</v>
      </c>
      <c r="E38" s="315" t="s">
        <v>332</v>
      </c>
    </row>
    <row r="39" spans="2:5">
      <c r="B39" s="14" t="s">
        <v>265</v>
      </c>
      <c r="C39" s="347" t="s">
        <v>351</v>
      </c>
      <c r="D39" s="202" t="s">
        <v>3850</v>
      </c>
      <c r="E39" s="14" t="s">
        <v>330</v>
      </c>
    </row>
    <row r="40" spans="2:5">
      <c r="B40" s="14" t="s">
        <v>269</v>
      </c>
      <c r="C40" s="14" t="s">
        <v>166</v>
      </c>
      <c r="D40" s="172">
        <v>90</v>
      </c>
      <c r="E40" s="14" t="s">
        <v>330</v>
      </c>
    </row>
    <row r="41" spans="2:5">
      <c r="B41" s="14" t="s">
        <v>269</v>
      </c>
      <c r="C41" s="14" t="s">
        <v>3858</v>
      </c>
      <c r="D41" s="172">
        <v>114</v>
      </c>
      <c r="E41" s="14" t="s">
        <v>3851</v>
      </c>
    </row>
    <row r="42" spans="2:5">
      <c r="B42" s="14" t="s">
        <v>269</v>
      </c>
      <c r="C42" s="14" t="s">
        <v>44</v>
      </c>
      <c r="D42" s="172">
        <v>30</v>
      </c>
      <c r="E42" s="14" t="s">
        <v>330</v>
      </c>
    </row>
    <row r="43" spans="2:5">
      <c r="B43" s="14" t="s">
        <v>269</v>
      </c>
      <c r="C43" s="14" t="s">
        <v>168</v>
      </c>
      <c r="D43" s="172">
        <v>19.13</v>
      </c>
      <c r="E43" s="14" t="s">
        <v>330</v>
      </c>
    </row>
    <row r="44" spans="2:5">
      <c r="B44" s="14" t="s">
        <v>269</v>
      </c>
      <c r="C44" s="14" t="s">
        <v>169</v>
      </c>
      <c r="D44" s="202">
        <v>80</v>
      </c>
      <c r="E44" s="14" t="s">
        <v>3851</v>
      </c>
    </row>
    <row r="45" spans="2:5">
      <c r="B45" s="14" t="s">
        <v>265</v>
      </c>
      <c r="C45" s="347" t="s">
        <v>3857</v>
      </c>
      <c r="D45" s="172">
        <v>99.8</v>
      </c>
      <c r="E45" s="14" t="s">
        <v>330</v>
      </c>
    </row>
    <row r="46" spans="2:5">
      <c r="B46" s="14" t="s">
        <v>265</v>
      </c>
      <c r="C46" s="347" t="s">
        <v>315</v>
      </c>
      <c r="D46" s="202">
        <v>100</v>
      </c>
      <c r="E46" s="14" t="s">
        <v>331</v>
      </c>
    </row>
    <row r="47" spans="2:5">
      <c r="B47" s="14" t="s">
        <v>269</v>
      </c>
      <c r="C47" s="14" t="s">
        <v>316</v>
      </c>
      <c r="D47" s="202" t="s">
        <v>3850</v>
      </c>
      <c r="E47" s="14" t="s">
        <v>3851</v>
      </c>
    </row>
    <row r="48" spans="2:5">
      <c r="B48" s="14" t="s">
        <v>269</v>
      </c>
      <c r="C48" s="14" t="s">
        <v>172</v>
      </c>
      <c r="D48" s="348">
        <v>39.299999999999997</v>
      </c>
      <c r="E48" s="14" t="s">
        <v>3851</v>
      </c>
    </row>
    <row r="49" spans="2:5">
      <c r="B49" s="14" t="s">
        <v>269</v>
      </c>
      <c r="C49" s="14" t="s">
        <v>173</v>
      </c>
      <c r="D49" s="348">
        <v>100</v>
      </c>
      <c r="E49" s="14" t="s">
        <v>3853</v>
      </c>
    </row>
    <row r="50" spans="2:5">
      <c r="B50" s="14" t="s">
        <v>269</v>
      </c>
      <c r="C50" s="14" t="s">
        <v>33</v>
      </c>
      <c r="D50" s="348">
        <v>50</v>
      </c>
      <c r="E50" s="14" t="s">
        <v>3851</v>
      </c>
    </row>
    <row r="51" spans="2:5">
      <c r="B51" s="14" t="s">
        <v>269</v>
      </c>
      <c r="C51" s="14" t="s">
        <v>174</v>
      </c>
      <c r="D51" s="348">
        <v>100</v>
      </c>
      <c r="E51" s="14" t="s">
        <v>3851</v>
      </c>
    </row>
    <row r="52" spans="2:5">
      <c r="B52" s="14" t="s">
        <v>269</v>
      </c>
      <c r="C52" s="14" t="s">
        <v>64</v>
      </c>
      <c r="D52" s="348">
        <v>30</v>
      </c>
      <c r="E52" s="14" t="s">
        <v>330</v>
      </c>
    </row>
    <row r="53" spans="2:5">
      <c r="B53" s="14" t="s">
        <v>269</v>
      </c>
      <c r="C53" s="14" t="s">
        <v>179</v>
      </c>
      <c r="D53" s="348">
        <v>31</v>
      </c>
      <c r="E53" s="14" t="s">
        <v>3854</v>
      </c>
    </row>
    <row r="54" spans="2:5">
      <c r="B54" s="14" t="s">
        <v>269</v>
      </c>
      <c r="C54" s="14" t="s">
        <v>180</v>
      </c>
      <c r="D54" s="348" t="s">
        <v>2318</v>
      </c>
      <c r="E54" s="14" t="s">
        <v>330</v>
      </c>
    </row>
    <row r="55" spans="2:5">
      <c r="B55" s="14" t="s">
        <v>265</v>
      </c>
      <c r="C55" s="347" t="s">
        <v>333</v>
      </c>
      <c r="D55" s="14">
        <v>93</v>
      </c>
      <c r="E55" s="315" t="s">
        <v>332</v>
      </c>
    </row>
    <row r="56" spans="2:5">
      <c r="B56" s="309"/>
    </row>
    <row r="57" spans="2:5" s="40" customFormat="1">
      <c r="B57" s="309" t="s">
        <v>3859</v>
      </c>
    </row>
    <row r="58" spans="2:5" s="40" customFormat="1">
      <c r="B58" s="309" t="s">
        <v>3860</v>
      </c>
    </row>
    <row r="59" spans="2:5" s="40" customFormat="1">
      <c r="B59" s="309"/>
    </row>
    <row r="60" spans="2:5" ht="66.75" customHeight="1">
      <c r="B60" s="1080" t="s">
        <v>4614</v>
      </c>
      <c r="C60" s="1080"/>
      <c r="D60" s="1080"/>
      <c r="E60" s="1080"/>
    </row>
    <row r="61" spans="2:5">
      <c r="B61" s="309"/>
    </row>
    <row r="62" spans="2:5">
      <c r="B62" s="309" t="s">
        <v>4604</v>
      </c>
    </row>
  </sheetData>
  <sortState xmlns:xlrd2="http://schemas.microsoft.com/office/spreadsheetml/2017/richdata2" ref="B4:E55">
    <sortCondition ref="C4:C55"/>
  </sortState>
  <mergeCells count="1">
    <mergeCell ref="B60:E60"/>
  </mergeCells>
  <hyperlinks>
    <hyperlink ref="A1" location="Contents!A1" display="Table of Contents" xr:uid="{23A52B12-DFB5-46DB-BD41-AC5ECD443CF8}"/>
  </hyperlinks>
  <pageMargins left="0.7" right="0.7" top="0.75" bottom="0.75" header="0.3" footer="0.3"/>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57152D-9DFD-4E54-901B-07DBB09600BA}">
  <sheetPr>
    <tabColor theme="7" tint="-0.249977111117893"/>
  </sheetPr>
  <dimension ref="A1"/>
  <sheetViews>
    <sheetView workbookViewId="0"/>
  </sheetViews>
  <sheetFormatPr defaultRowHeight="15"/>
  <sheetData>
    <row r="1" spans="1:1">
      <c r="A1" s="232" t="s">
        <v>3717</v>
      </c>
    </row>
  </sheetData>
  <hyperlinks>
    <hyperlink ref="A1" location="Contents!A1" display="Table of Contents" xr:uid="{B4510726-D77C-4934-9BC2-D09E05867F28}"/>
  </hyperlinks>
  <pageMargins left="0.7" right="0.7" top="0.75" bottom="0.75" header="0.3" footer="0.3"/>
  <drawing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16C561-A3FC-4BD6-BFDB-08E3308DD7BB}">
  <sheetPr>
    <tabColor rgb="FFFFFF00"/>
  </sheetPr>
  <dimension ref="A1:D18"/>
  <sheetViews>
    <sheetView workbookViewId="0">
      <selection activeCell="B1" sqref="B1"/>
    </sheetView>
  </sheetViews>
  <sheetFormatPr defaultColWidth="9.140625" defaultRowHeight="14.25"/>
  <cols>
    <col min="1" max="1" width="17" style="25" bestFit="1" customWidth="1"/>
    <col min="2" max="2" width="9.140625" style="25"/>
    <col min="3" max="3" width="11.42578125" style="25" customWidth="1"/>
    <col min="4" max="4" width="10.28515625" style="25" bestFit="1" customWidth="1"/>
    <col min="5" max="16384" width="9.140625" style="25"/>
  </cols>
  <sheetData>
    <row r="1" spans="1:4" ht="15">
      <c r="A1" s="232" t="s">
        <v>3717</v>
      </c>
      <c r="B1" s="307" t="s">
        <v>3861</v>
      </c>
    </row>
    <row r="3" spans="1:4" ht="51">
      <c r="B3" s="349" t="s">
        <v>335</v>
      </c>
      <c r="C3" s="350" t="s">
        <v>340</v>
      </c>
      <c r="D3" s="349" t="s">
        <v>341</v>
      </c>
    </row>
    <row r="4" spans="1:4">
      <c r="B4" s="120">
        <v>2010</v>
      </c>
      <c r="C4" s="120">
        <v>63</v>
      </c>
      <c r="D4" s="120">
        <v>29</v>
      </c>
    </row>
    <row r="5" spans="1:4">
      <c r="B5" s="120">
        <v>2011</v>
      </c>
      <c r="C5" s="120">
        <v>71</v>
      </c>
      <c r="D5" s="120">
        <v>36</v>
      </c>
    </row>
    <row r="6" spans="1:4">
      <c r="B6" s="120">
        <v>2012</v>
      </c>
      <c r="C6" s="120">
        <v>76</v>
      </c>
      <c r="D6" s="120">
        <v>46</v>
      </c>
    </row>
    <row r="7" spans="1:4">
      <c r="B7" s="120">
        <v>2013</v>
      </c>
      <c r="C7" s="120">
        <v>72</v>
      </c>
      <c r="D7" s="120">
        <v>55</v>
      </c>
    </row>
    <row r="8" spans="1:4">
      <c r="B8" s="120">
        <v>2014</v>
      </c>
      <c r="C8" s="120">
        <v>81</v>
      </c>
      <c r="D8" s="120">
        <v>60</v>
      </c>
    </row>
    <row r="9" spans="1:4">
      <c r="B9" s="120">
        <v>2015</v>
      </c>
      <c r="C9" s="120">
        <v>82</v>
      </c>
      <c r="D9" s="120">
        <v>64</v>
      </c>
    </row>
    <row r="10" spans="1:4">
      <c r="B10" s="120">
        <v>2016</v>
      </c>
      <c r="C10" s="120">
        <v>85</v>
      </c>
      <c r="D10" s="120">
        <v>73</v>
      </c>
    </row>
    <row r="11" spans="1:4">
      <c r="B11" s="120">
        <v>2017</v>
      </c>
      <c r="C11" s="120">
        <v>85</v>
      </c>
      <c r="D11" s="120">
        <v>83</v>
      </c>
    </row>
    <row r="12" spans="1:4">
      <c r="B12" s="120">
        <v>2018</v>
      </c>
      <c r="C12" s="120">
        <v>84</v>
      </c>
      <c r="D12" s="120">
        <v>98</v>
      </c>
    </row>
    <row r="13" spans="1:4">
      <c r="B13" s="120">
        <v>2019</v>
      </c>
      <c r="C13" s="120">
        <v>83</v>
      </c>
      <c r="D13" s="120">
        <v>109</v>
      </c>
    </row>
    <row r="14" spans="1:4">
      <c r="B14" s="120">
        <v>2020</v>
      </c>
      <c r="C14" s="120">
        <v>83</v>
      </c>
      <c r="D14" s="120">
        <v>116</v>
      </c>
    </row>
    <row r="15" spans="1:4">
      <c r="B15" s="35"/>
      <c r="C15" s="35"/>
      <c r="D15" s="35"/>
    </row>
    <row r="16" spans="1:4">
      <c r="B16" s="35" t="s">
        <v>342</v>
      </c>
      <c r="C16" s="35"/>
      <c r="D16" s="35"/>
    </row>
    <row r="17" spans="2:4">
      <c r="B17" s="359" t="s">
        <v>4605</v>
      </c>
      <c r="C17" s="35"/>
      <c r="D17" s="35"/>
    </row>
    <row r="18" spans="2:4">
      <c r="B18" s="35"/>
      <c r="C18" s="35"/>
      <c r="D18" s="35"/>
    </row>
  </sheetData>
  <hyperlinks>
    <hyperlink ref="A1" location="Contents!A1" display="Table of Contents" xr:uid="{E6D45AF9-E99D-4A2C-8A97-5F913FB9C00E}"/>
  </hyperlinks>
  <pageMargins left="0.7" right="0.7" top="0.75" bottom="0.75" header="0.3" footer="0.3"/>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A5B311-432B-47E3-85C5-5E5FB3077A6E}">
  <sheetPr>
    <tabColor theme="7" tint="-0.249977111117893"/>
  </sheetPr>
  <dimension ref="A1"/>
  <sheetViews>
    <sheetView workbookViewId="0"/>
  </sheetViews>
  <sheetFormatPr defaultRowHeight="15"/>
  <sheetData>
    <row r="1" spans="1:1">
      <c r="A1" s="232" t="s">
        <v>3717</v>
      </c>
    </row>
  </sheetData>
  <hyperlinks>
    <hyperlink ref="A1" location="Contents!A1" display="Table of Contents" xr:uid="{48739B5E-7EE3-4DDE-A8FF-3030A3FB165E}"/>
  </hyperlinks>
  <pageMargins left="0.7" right="0.7" top="0.75" bottom="0.75" header="0.3" footer="0.3"/>
  <drawing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36A228-A54A-4DD6-B192-C8C8DAE8A3F9}">
  <sheetPr>
    <tabColor rgb="FF0070C0"/>
  </sheetPr>
  <dimension ref="A1:AK240"/>
  <sheetViews>
    <sheetView zoomScaleNormal="100" workbookViewId="0"/>
  </sheetViews>
  <sheetFormatPr defaultRowHeight="15"/>
  <cols>
    <col min="1" max="1" width="17" style="40" bestFit="1" customWidth="1"/>
    <col min="2" max="2" width="51.7109375" customWidth="1"/>
    <col min="3" max="3" width="26" customWidth="1"/>
    <col min="4" max="4" width="91.42578125" hidden="1" customWidth="1"/>
    <col min="5" max="5" width="10.28515625" customWidth="1"/>
    <col min="6" max="6" width="0" hidden="1" customWidth="1"/>
    <col min="8" max="8" width="0" hidden="1" customWidth="1"/>
    <col min="10" max="10" width="0" hidden="1" customWidth="1"/>
    <col min="12" max="12" width="0" hidden="1" customWidth="1"/>
    <col min="14" max="14" width="0" hidden="1" customWidth="1"/>
    <col min="16" max="16" width="0" hidden="1" customWidth="1"/>
    <col min="18" max="18" width="0" hidden="1" customWidth="1"/>
    <col min="20" max="20" width="0" hidden="1" customWidth="1"/>
    <col min="21" max="21" width="10.7109375" customWidth="1"/>
    <col min="22" max="22" width="0" hidden="1" customWidth="1"/>
    <col min="23" max="23" width="9.7109375" customWidth="1"/>
    <col min="24" max="24" width="9.140625" hidden="1" customWidth="1"/>
    <col min="26" max="26" width="0" hidden="1" customWidth="1"/>
    <col min="27" max="27" width="10.5703125" customWidth="1"/>
    <col min="28" max="28" width="0" hidden="1" customWidth="1"/>
  </cols>
  <sheetData>
    <row r="1" spans="1:37" s="20" customFormat="1">
      <c r="A1" s="232" t="s">
        <v>3717</v>
      </c>
      <c r="B1" s="23" t="s">
        <v>3862</v>
      </c>
      <c r="C1" s="8"/>
      <c r="D1" s="19"/>
      <c r="E1" s="19"/>
      <c r="F1" s="19"/>
      <c r="G1" s="19"/>
      <c r="H1" s="19"/>
      <c r="J1" s="21"/>
      <c r="K1" s="21"/>
      <c r="L1" s="21"/>
      <c r="M1" s="19"/>
      <c r="N1" s="19"/>
      <c r="O1" s="19"/>
      <c r="P1" s="19"/>
      <c r="Q1" s="19"/>
      <c r="R1" s="19"/>
      <c r="S1" s="19"/>
      <c r="T1" s="19"/>
      <c r="U1" s="19"/>
      <c r="V1" s="19"/>
      <c r="W1" s="19"/>
      <c r="X1" s="19"/>
      <c r="Y1" s="19"/>
      <c r="Z1" s="19"/>
      <c r="AA1" s="19"/>
      <c r="AB1" s="7"/>
      <c r="AD1" s="7"/>
      <c r="AE1" s="7"/>
      <c r="AF1" s="22"/>
      <c r="AG1" s="21"/>
      <c r="AH1" s="21"/>
      <c r="AI1" s="21"/>
      <c r="AJ1" s="21"/>
      <c r="AK1" s="7"/>
    </row>
    <row r="2" spans="1:37" s="20" customFormat="1">
      <c r="B2" s="23"/>
      <c r="C2" s="8"/>
      <c r="D2" s="19"/>
      <c r="E2" s="19"/>
      <c r="F2" s="19"/>
      <c r="G2" s="19"/>
      <c r="H2" s="19"/>
      <c r="J2" s="21"/>
      <c r="K2" s="21"/>
      <c r="L2" s="21"/>
      <c r="M2" s="19"/>
      <c r="N2" s="19"/>
      <c r="O2" s="19"/>
      <c r="P2" s="19"/>
      <c r="Q2" s="19"/>
      <c r="R2" s="19"/>
      <c r="S2" s="19"/>
      <c r="T2" s="19"/>
      <c r="U2" s="19"/>
      <c r="V2" s="19"/>
      <c r="W2" s="19"/>
      <c r="X2" s="19"/>
      <c r="Y2" s="19"/>
      <c r="Z2" s="19"/>
      <c r="AA2" s="19"/>
      <c r="AB2" s="7"/>
      <c r="AD2" s="7"/>
      <c r="AE2" s="7"/>
      <c r="AF2" s="22"/>
      <c r="AG2" s="21"/>
      <c r="AH2" s="21"/>
      <c r="AI2" s="21"/>
      <c r="AJ2" s="21"/>
      <c r="AK2" s="7"/>
    </row>
    <row r="3" spans="1:37" s="20" customFormat="1">
      <c r="B3" s="832" t="s">
        <v>510</v>
      </c>
      <c r="C3" s="309"/>
      <c r="D3" s="833"/>
      <c r="E3" s="834"/>
      <c r="F3" s="833"/>
      <c r="G3" s="615" t="s">
        <v>511</v>
      </c>
      <c r="H3" s="616"/>
      <c r="I3" s="309"/>
      <c r="J3" s="616"/>
      <c r="K3" s="309"/>
      <c r="L3" s="19"/>
      <c r="M3" s="19"/>
      <c r="N3" s="19"/>
      <c r="O3" s="19"/>
      <c r="P3" s="19"/>
      <c r="Q3" s="19"/>
      <c r="R3" s="19"/>
      <c r="S3" s="19"/>
      <c r="T3" s="19"/>
      <c r="U3" s="19"/>
      <c r="V3" s="19"/>
      <c r="W3" s="19"/>
      <c r="X3" s="19"/>
      <c r="Y3" s="19"/>
      <c r="Z3" s="7"/>
      <c r="AB3" s="7"/>
      <c r="AC3" s="7"/>
      <c r="AD3" s="22"/>
      <c r="AE3" s="21"/>
      <c r="AF3" s="21"/>
      <c r="AG3" s="21"/>
      <c r="AH3" s="21"/>
      <c r="AI3" s="7"/>
    </row>
    <row r="4" spans="1:37" s="20" customFormat="1" ht="15" customHeight="1">
      <c r="B4" s="833" t="s">
        <v>512</v>
      </c>
      <c r="C4" s="359" t="s">
        <v>513</v>
      </c>
      <c r="D4" s="833"/>
      <c r="E4" s="309"/>
      <c r="F4" s="833"/>
      <c r="G4" s="616" t="s">
        <v>514</v>
      </c>
      <c r="H4" s="616"/>
      <c r="I4" s="309"/>
      <c r="J4" s="616"/>
      <c r="K4" s="309"/>
      <c r="L4" s="19"/>
      <c r="M4" s="19"/>
      <c r="N4" s="19"/>
      <c r="O4" s="19"/>
      <c r="P4" s="19"/>
      <c r="Q4" s="19"/>
      <c r="R4" s="19"/>
      <c r="S4" s="19"/>
      <c r="T4" s="19"/>
      <c r="U4" s="19"/>
      <c r="V4" s="19"/>
      <c r="W4" s="19"/>
      <c r="X4" s="19"/>
      <c r="Y4" s="19"/>
      <c r="Z4" s="7"/>
      <c r="AB4" s="7"/>
      <c r="AC4" s="7"/>
      <c r="AD4" s="22"/>
      <c r="AE4" s="21"/>
      <c r="AF4" s="21"/>
      <c r="AG4" s="21"/>
      <c r="AH4" s="21"/>
      <c r="AI4" s="7"/>
    </row>
    <row r="5" spans="1:37" s="20" customFormat="1">
      <c r="B5" s="833" t="s">
        <v>515</v>
      </c>
      <c r="C5" s="359" t="s">
        <v>225</v>
      </c>
      <c r="D5" s="833"/>
      <c r="E5" s="309"/>
      <c r="F5" s="833"/>
      <c r="G5" s="616" t="s">
        <v>516</v>
      </c>
      <c r="H5" s="616"/>
      <c r="I5" s="309"/>
      <c r="J5" s="616"/>
      <c r="K5" s="309"/>
      <c r="L5" s="19"/>
      <c r="M5" s="19"/>
      <c r="N5" s="19"/>
      <c r="O5" s="19"/>
      <c r="P5" s="19"/>
      <c r="Q5" s="19"/>
      <c r="R5" s="19"/>
      <c r="S5" s="19"/>
      <c r="T5" s="19"/>
      <c r="U5" s="19"/>
      <c r="V5" s="19"/>
      <c r="W5" s="19"/>
      <c r="X5" s="19"/>
      <c r="Y5" s="19"/>
      <c r="Z5" s="7"/>
      <c r="AB5" s="7"/>
      <c r="AC5" s="7"/>
      <c r="AD5" s="22"/>
      <c r="AE5" s="21"/>
      <c r="AF5" s="21"/>
      <c r="AG5" s="21"/>
      <c r="AH5" s="21"/>
      <c r="AI5" s="7"/>
    </row>
    <row r="6" spans="1:37" s="20" customFormat="1">
      <c r="B6" s="833" t="s">
        <v>517</v>
      </c>
      <c r="C6" s="359" t="s">
        <v>518</v>
      </c>
      <c r="D6" s="833"/>
      <c r="E6" s="309"/>
      <c r="F6" s="833"/>
      <c r="G6" s="616" t="s">
        <v>519</v>
      </c>
      <c r="H6" s="616"/>
      <c r="I6" s="309"/>
      <c r="J6" s="616"/>
      <c r="K6" s="309"/>
      <c r="L6" s="19"/>
      <c r="M6" s="19"/>
      <c r="N6" s="19"/>
      <c r="O6" s="19"/>
      <c r="P6" s="19"/>
      <c r="Q6" s="19"/>
      <c r="R6" s="19"/>
      <c r="S6" s="19"/>
      <c r="T6" s="19"/>
      <c r="U6" s="19"/>
      <c r="V6" s="19"/>
      <c r="W6" s="19"/>
      <c r="X6" s="19"/>
      <c r="Y6" s="19"/>
      <c r="Z6" s="7"/>
      <c r="AB6" s="7"/>
      <c r="AC6" s="7"/>
      <c r="AD6" s="22"/>
      <c r="AE6" s="21"/>
      <c r="AF6" s="21"/>
      <c r="AG6" s="21"/>
      <c r="AH6" s="21"/>
      <c r="AI6" s="7"/>
    </row>
    <row r="7" spans="1:37" s="20" customFormat="1">
      <c r="B7" s="833" t="s">
        <v>520</v>
      </c>
      <c r="C7" s="359" t="s">
        <v>521</v>
      </c>
      <c r="D7" s="833"/>
      <c r="E7" s="309"/>
      <c r="F7" s="833"/>
      <c r="G7" s="616" t="s">
        <v>522</v>
      </c>
      <c r="H7" s="616"/>
      <c r="I7" s="309"/>
      <c r="J7" s="616"/>
      <c r="K7" s="309"/>
      <c r="L7" s="19"/>
      <c r="M7" s="19"/>
      <c r="N7" s="19"/>
      <c r="O7" s="19"/>
      <c r="P7" s="19"/>
      <c r="Q7" s="19"/>
      <c r="R7" s="19"/>
      <c r="S7" s="19"/>
      <c r="T7" s="19"/>
      <c r="U7" s="19"/>
      <c r="V7" s="19"/>
      <c r="W7" s="19"/>
      <c r="X7" s="19"/>
      <c r="Y7" s="19"/>
      <c r="Z7" s="7"/>
      <c r="AB7" s="7"/>
      <c r="AC7" s="7"/>
      <c r="AD7" s="22"/>
      <c r="AE7" s="21"/>
      <c r="AF7" s="21"/>
      <c r="AG7" s="21"/>
      <c r="AH7" s="21"/>
      <c r="AI7" s="7"/>
    </row>
    <row r="8" spans="1:37" s="20" customFormat="1">
      <c r="B8" s="833" t="s">
        <v>523</v>
      </c>
      <c r="C8" s="359" t="s">
        <v>524</v>
      </c>
      <c r="D8" s="833"/>
      <c r="E8" s="309"/>
      <c r="F8" s="833"/>
      <c r="G8" s="616"/>
      <c r="H8" s="616"/>
      <c r="I8" s="309"/>
      <c r="J8" s="616"/>
      <c r="K8" s="309"/>
      <c r="L8" s="19"/>
      <c r="M8" s="19"/>
      <c r="N8" s="19"/>
      <c r="O8" s="19"/>
      <c r="P8" s="19"/>
      <c r="Q8" s="19"/>
      <c r="R8" s="19"/>
      <c r="S8" s="19"/>
      <c r="T8" s="19"/>
      <c r="U8" s="19"/>
      <c r="V8" s="19"/>
      <c r="W8" s="19"/>
      <c r="X8" s="19"/>
      <c r="Y8" s="19"/>
      <c r="Z8" s="7"/>
      <c r="AB8" s="7"/>
      <c r="AC8" s="7"/>
      <c r="AD8" s="22"/>
      <c r="AE8" s="21"/>
      <c r="AF8" s="21"/>
      <c r="AG8" s="21"/>
      <c r="AH8" s="21"/>
      <c r="AI8" s="7"/>
    </row>
    <row r="9" spans="1:37" s="20" customFormat="1">
      <c r="B9" s="833" t="s">
        <v>525</v>
      </c>
      <c r="C9" s="359" t="s">
        <v>526</v>
      </c>
      <c r="D9" s="833"/>
      <c r="E9" s="309"/>
      <c r="F9" s="833"/>
      <c r="G9" s="616" t="s">
        <v>527</v>
      </c>
      <c r="H9" s="616"/>
      <c r="I9" s="309"/>
      <c r="J9" s="616"/>
      <c r="K9" s="309"/>
      <c r="L9" s="19"/>
      <c r="M9" s="19"/>
      <c r="N9" s="19"/>
      <c r="O9" s="19"/>
      <c r="P9" s="19"/>
      <c r="Q9" s="19"/>
      <c r="R9" s="19"/>
      <c r="S9" s="19"/>
      <c r="T9" s="19"/>
      <c r="U9" s="19"/>
      <c r="V9" s="19"/>
      <c r="W9" s="19"/>
      <c r="X9" s="19"/>
      <c r="Y9" s="19"/>
      <c r="Z9" s="7"/>
      <c r="AB9" s="7"/>
      <c r="AC9" s="7"/>
      <c r="AD9" s="22"/>
      <c r="AE9" s="21"/>
      <c r="AF9" s="21"/>
      <c r="AG9" s="21"/>
      <c r="AH9" s="21"/>
      <c r="AI9" s="7"/>
    </row>
    <row r="10" spans="1:37" s="20" customFormat="1">
      <c r="B10" s="833" t="s">
        <v>528</v>
      </c>
      <c r="C10" s="309" t="s">
        <v>529</v>
      </c>
      <c r="D10" s="833"/>
      <c r="E10" s="309"/>
      <c r="F10" s="833"/>
      <c r="G10" s="616" t="s">
        <v>530</v>
      </c>
      <c r="H10" s="616"/>
      <c r="I10" s="309"/>
      <c r="J10" s="616"/>
      <c r="K10" s="309"/>
      <c r="L10" s="19"/>
      <c r="M10" s="19"/>
      <c r="N10" s="19"/>
      <c r="O10" s="19"/>
      <c r="P10" s="19"/>
      <c r="Q10" s="19"/>
      <c r="R10" s="19"/>
      <c r="S10" s="19"/>
      <c r="T10" s="19"/>
      <c r="U10" s="19"/>
      <c r="V10" s="19"/>
      <c r="W10" s="19"/>
      <c r="X10" s="19"/>
      <c r="Y10" s="19"/>
      <c r="Z10" s="7"/>
      <c r="AB10" s="7"/>
      <c r="AC10" s="7"/>
      <c r="AD10" s="22"/>
      <c r="AE10" s="21"/>
      <c r="AF10" s="21"/>
      <c r="AG10" s="21"/>
      <c r="AH10" s="21"/>
      <c r="AI10" s="7"/>
    </row>
    <row r="11" spans="1:37" s="20" customFormat="1">
      <c r="B11" s="833" t="s">
        <v>531</v>
      </c>
      <c r="C11" s="309" t="s">
        <v>532</v>
      </c>
      <c r="D11" s="833"/>
      <c r="E11" s="309"/>
      <c r="F11" s="833"/>
      <c r="G11" s="616" t="s">
        <v>533</v>
      </c>
      <c r="H11" s="616"/>
      <c r="I11" s="309"/>
      <c r="J11" s="616"/>
      <c r="K11" s="309"/>
      <c r="L11" s="19"/>
      <c r="M11" s="19"/>
      <c r="N11" s="19"/>
      <c r="O11" s="19"/>
      <c r="P11" s="19"/>
      <c r="Q11" s="19"/>
      <c r="R11" s="19"/>
      <c r="S11" s="19"/>
      <c r="T11" s="19"/>
      <c r="U11" s="19"/>
      <c r="V11" s="19"/>
      <c r="W11" s="19"/>
      <c r="X11" s="19"/>
      <c r="Y11" s="19"/>
      <c r="Z11" s="7"/>
      <c r="AB11" s="7"/>
      <c r="AC11" s="7"/>
      <c r="AD11" s="22"/>
      <c r="AE11" s="21"/>
      <c r="AF11" s="21"/>
      <c r="AG11" s="21"/>
      <c r="AH11" s="21"/>
      <c r="AI11" s="7"/>
    </row>
    <row r="12" spans="1:37" s="20" customFormat="1">
      <c r="B12" s="833"/>
      <c r="C12" s="835"/>
      <c r="D12" s="833"/>
      <c r="E12" s="309"/>
      <c r="F12" s="833"/>
      <c r="G12" s="616" t="s">
        <v>534</v>
      </c>
      <c r="H12" s="616"/>
      <c r="I12" s="309"/>
      <c r="J12" s="616"/>
      <c r="K12" s="309"/>
      <c r="L12" s="19"/>
      <c r="M12" s="19"/>
      <c r="N12" s="19"/>
      <c r="O12" s="19"/>
      <c r="P12" s="19"/>
      <c r="Q12" s="19"/>
      <c r="R12" s="19"/>
      <c r="S12" s="19"/>
      <c r="T12" s="19"/>
      <c r="U12" s="19"/>
      <c r="V12" s="19"/>
      <c r="W12" s="19"/>
      <c r="X12" s="19"/>
      <c r="Y12" s="19"/>
      <c r="Z12" s="7"/>
      <c r="AB12" s="7"/>
      <c r="AC12" s="7"/>
      <c r="AD12" s="22"/>
      <c r="AE12" s="21"/>
      <c r="AF12" s="21"/>
      <c r="AG12" s="21"/>
      <c r="AH12" s="21"/>
      <c r="AI12" s="7"/>
    </row>
    <row r="13" spans="1:37" s="20" customFormat="1">
      <c r="B13" s="833"/>
      <c r="C13" s="835"/>
      <c r="D13" s="833"/>
      <c r="E13" s="309"/>
      <c r="F13" s="833"/>
      <c r="G13" s="616" t="s">
        <v>535</v>
      </c>
      <c r="H13" s="616"/>
      <c r="I13" s="309"/>
      <c r="J13" s="616"/>
      <c r="K13" s="309"/>
      <c r="L13" s="19"/>
      <c r="M13" s="19"/>
      <c r="N13" s="19"/>
      <c r="O13" s="19"/>
      <c r="P13" s="19"/>
      <c r="Q13" s="19"/>
      <c r="R13" s="19"/>
      <c r="S13" s="19"/>
      <c r="T13" s="19"/>
      <c r="U13" s="19"/>
      <c r="V13" s="19"/>
      <c r="W13" s="19"/>
      <c r="X13" s="19"/>
      <c r="Y13" s="19"/>
      <c r="Z13" s="7"/>
      <c r="AB13" s="7"/>
      <c r="AC13" s="7"/>
      <c r="AD13" s="22"/>
      <c r="AE13" s="21"/>
      <c r="AF13" s="21"/>
      <c r="AG13" s="21"/>
      <c r="AH13" s="21"/>
      <c r="AI13" s="7"/>
    </row>
    <row r="14" spans="1:37" s="20" customFormat="1">
      <c r="B14" s="19"/>
      <c r="C14" s="8"/>
      <c r="D14" s="19"/>
      <c r="F14" s="19"/>
      <c r="G14" s="21"/>
      <c r="H14" s="21"/>
      <c r="J14" s="21"/>
      <c r="K14" s="19"/>
      <c r="L14" s="19"/>
      <c r="M14" s="19"/>
      <c r="N14" s="19"/>
      <c r="O14" s="19"/>
      <c r="P14" s="19"/>
      <c r="Q14" s="19"/>
      <c r="R14" s="19"/>
      <c r="S14" s="19"/>
      <c r="T14" s="19"/>
      <c r="U14" s="19"/>
      <c r="V14" s="19"/>
      <c r="W14" s="19"/>
      <c r="X14" s="19"/>
      <c r="Y14" s="19"/>
      <c r="Z14" s="7"/>
      <c r="AB14" s="7"/>
      <c r="AC14" s="7"/>
      <c r="AD14" s="22"/>
      <c r="AE14" s="21"/>
      <c r="AF14" s="21"/>
      <c r="AG14" s="21"/>
      <c r="AH14" s="21"/>
      <c r="AI14" s="7"/>
    </row>
    <row r="15" spans="1:37">
      <c r="B15" s="794" t="s">
        <v>0</v>
      </c>
      <c r="C15" s="1086" t="s">
        <v>536</v>
      </c>
      <c r="D15" s="795"/>
      <c r="E15" s="1088" t="s">
        <v>537</v>
      </c>
      <c r="F15" s="796"/>
      <c r="G15" s="1090" t="s">
        <v>538</v>
      </c>
      <c r="H15" s="1091"/>
      <c r="I15" s="1091"/>
      <c r="J15" s="1091"/>
      <c r="K15" s="1091"/>
      <c r="L15" s="1091"/>
      <c r="M15" s="1091"/>
      <c r="N15" s="1091"/>
      <c r="O15" s="1091"/>
      <c r="P15" s="1091"/>
      <c r="Q15" s="1091"/>
      <c r="R15" s="1091"/>
      <c r="S15" s="1092"/>
      <c r="T15" s="797"/>
      <c r="U15" s="1083" t="s">
        <v>539</v>
      </c>
      <c r="V15" s="1084"/>
      <c r="W15" s="1084"/>
      <c r="X15" s="1084"/>
      <c r="Y15" s="1084"/>
      <c r="Z15" s="1084"/>
      <c r="AA15" s="1084"/>
      <c r="AB15" s="1085"/>
    </row>
    <row r="16" spans="1:37" ht="163.9" customHeight="1">
      <c r="B16" s="798"/>
      <c r="C16" s="1087"/>
      <c r="D16" s="799" t="s">
        <v>540</v>
      </c>
      <c r="E16" s="1089"/>
      <c r="F16" s="800" t="s">
        <v>540</v>
      </c>
      <c r="G16" s="801" t="s">
        <v>541</v>
      </c>
      <c r="H16" s="802" t="s">
        <v>540</v>
      </c>
      <c r="I16" s="799" t="s">
        <v>542</v>
      </c>
      <c r="J16" s="802" t="s">
        <v>540</v>
      </c>
      <c r="K16" s="799" t="s">
        <v>543</v>
      </c>
      <c r="L16" s="802" t="s">
        <v>540</v>
      </c>
      <c r="M16" s="799" t="s">
        <v>544</v>
      </c>
      <c r="N16" s="802" t="s">
        <v>540</v>
      </c>
      <c r="O16" s="799" t="s">
        <v>545</v>
      </c>
      <c r="P16" s="802" t="s">
        <v>540</v>
      </c>
      <c r="Q16" s="802" t="s">
        <v>546</v>
      </c>
      <c r="R16" s="802" t="s">
        <v>540</v>
      </c>
      <c r="S16" s="803" t="s">
        <v>341</v>
      </c>
      <c r="T16" s="804" t="s">
        <v>540</v>
      </c>
      <c r="U16" s="799" t="s">
        <v>4371</v>
      </c>
      <c r="V16" s="799" t="s">
        <v>540</v>
      </c>
      <c r="W16" s="799" t="s">
        <v>547</v>
      </c>
      <c r="X16" s="802" t="s">
        <v>540</v>
      </c>
      <c r="Y16" s="799" t="s">
        <v>548</v>
      </c>
      <c r="Z16" s="802" t="s">
        <v>540</v>
      </c>
      <c r="AA16" s="805" t="s">
        <v>549</v>
      </c>
      <c r="AB16" s="806" t="s">
        <v>540</v>
      </c>
    </row>
    <row r="17" spans="2:28">
      <c r="B17" s="807" t="s">
        <v>550</v>
      </c>
      <c r="C17" s="808"/>
      <c r="D17" s="809"/>
      <c r="E17" s="809"/>
      <c r="F17" s="810" t="s">
        <v>551</v>
      </c>
      <c r="G17" s="811"/>
      <c r="H17" s="809"/>
      <c r="I17" s="809"/>
      <c r="J17" s="809"/>
      <c r="K17" s="809"/>
      <c r="L17" s="809"/>
      <c r="M17" s="809"/>
      <c r="N17" s="809"/>
      <c r="O17" s="809"/>
      <c r="P17" s="809"/>
      <c r="Q17" s="809"/>
      <c r="R17" s="809"/>
      <c r="S17" s="812"/>
      <c r="T17" s="809"/>
      <c r="U17" s="809"/>
      <c r="V17" s="809"/>
      <c r="W17" s="809"/>
      <c r="X17" s="809"/>
      <c r="Y17" s="809"/>
      <c r="Z17" s="809"/>
      <c r="AA17" s="812"/>
      <c r="AB17" s="812"/>
    </row>
    <row r="18" spans="2:28">
      <c r="B18" s="362" t="s">
        <v>552</v>
      </c>
      <c r="C18" s="813"/>
      <c r="D18" s="11"/>
      <c r="E18" s="35" t="s">
        <v>133</v>
      </c>
      <c r="F18" s="814"/>
      <c r="G18" s="362" t="s">
        <v>133</v>
      </c>
      <c r="H18" s="11"/>
      <c r="I18" s="11"/>
      <c r="J18" s="11"/>
      <c r="K18" s="11"/>
      <c r="L18" s="11"/>
      <c r="M18" s="11"/>
      <c r="N18" s="11"/>
      <c r="O18" s="11"/>
      <c r="P18" s="11"/>
      <c r="Q18" s="11"/>
      <c r="R18" s="11"/>
      <c r="S18" s="363" t="s">
        <v>133</v>
      </c>
      <c r="T18" s="11"/>
      <c r="U18" s="11"/>
      <c r="V18" s="11"/>
      <c r="W18" s="11"/>
      <c r="X18" s="11"/>
      <c r="Y18" s="35" t="s">
        <v>133</v>
      </c>
      <c r="Z18" s="11"/>
      <c r="AA18" s="814"/>
      <c r="AB18" s="814"/>
    </row>
    <row r="19" spans="2:28">
      <c r="B19" s="362" t="s">
        <v>553</v>
      </c>
      <c r="C19" s="362" t="s">
        <v>554</v>
      </c>
      <c r="D19" s="11"/>
      <c r="E19" s="35" t="s">
        <v>133</v>
      </c>
      <c r="F19" s="814"/>
      <c r="G19" s="813"/>
      <c r="H19" s="11"/>
      <c r="I19" s="11"/>
      <c r="J19" s="11"/>
      <c r="K19" s="11"/>
      <c r="L19" s="11"/>
      <c r="M19" s="11"/>
      <c r="N19" s="11"/>
      <c r="O19" s="11"/>
      <c r="P19" s="11"/>
      <c r="Q19" s="11"/>
      <c r="R19" s="11"/>
      <c r="S19" s="814"/>
      <c r="T19" s="11"/>
      <c r="U19" s="11"/>
      <c r="V19" s="11"/>
      <c r="W19" s="11"/>
      <c r="X19" s="11"/>
      <c r="Y19" s="11"/>
      <c r="Z19" s="11"/>
      <c r="AA19" s="814"/>
      <c r="AB19" s="814"/>
    </row>
    <row r="20" spans="2:28">
      <c r="B20" s="362" t="s">
        <v>69</v>
      </c>
      <c r="C20" s="362" t="s">
        <v>554</v>
      </c>
      <c r="D20" s="11"/>
      <c r="E20" s="35" t="s">
        <v>133</v>
      </c>
      <c r="F20" s="814"/>
      <c r="G20" s="362" t="s">
        <v>133</v>
      </c>
      <c r="H20" s="11"/>
      <c r="I20" s="35" t="s">
        <v>133</v>
      </c>
      <c r="J20" s="815" t="s">
        <v>555</v>
      </c>
      <c r="K20" s="35" t="s">
        <v>133</v>
      </c>
      <c r="L20" s="11"/>
      <c r="M20" s="35" t="s">
        <v>133</v>
      </c>
      <c r="N20" s="11"/>
      <c r="O20" s="35"/>
      <c r="P20" s="11"/>
      <c r="Q20" s="11"/>
      <c r="R20" s="11"/>
      <c r="S20" s="363" t="s">
        <v>133</v>
      </c>
      <c r="T20" s="11"/>
      <c r="U20" s="35" t="s">
        <v>556</v>
      </c>
      <c r="V20" s="11"/>
      <c r="W20" s="35" t="s">
        <v>557</v>
      </c>
      <c r="X20" s="11"/>
      <c r="Y20" s="35" t="s">
        <v>133</v>
      </c>
      <c r="Z20" s="35"/>
      <c r="AA20" s="363" t="s">
        <v>558</v>
      </c>
      <c r="AB20" s="814"/>
    </row>
    <row r="21" spans="2:28">
      <c r="B21" s="362" t="s">
        <v>132</v>
      </c>
      <c r="C21" s="362" t="s">
        <v>559</v>
      </c>
      <c r="D21" s="11"/>
      <c r="E21" s="35" t="s">
        <v>133</v>
      </c>
      <c r="F21" s="814"/>
      <c r="G21" s="362" t="s">
        <v>560</v>
      </c>
      <c r="H21" s="11"/>
      <c r="I21" s="35" t="s">
        <v>133</v>
      </c>
      <c r="J21" s="11"/>
      <c r="K21" s="35" t="s">
        <v>560</v>
      </c>
      <c r="L21" s="11"/>
      <c r="M21" s="35" t="s">
        <v>560</v>
      </c>
      <c r="N21" s="11"/>
      <c r="O21" s="35" t="s">
        <v>133</v>
      </c>
      <c r="P21" s="11"/>
      <c r="Q21" s="35" t="s">
        <v>133</v>
      </c>
      <c r="R21" s="11"/>
      <c r="S21" s="363" t="s">
        <v>561</v>
      </c>
      <c r="T21" s="11"/>
      <c r="U21" s="11"/>
      <c r="V21" s="11"/>
      <c r="W21" s="11"/>
      <c r="X21" s="11"/>
      <c r="Y21" s="11"/>
      <c r="Z21" s="35"/>
      <c r="AA21" s="363" t="s">
        <v>562</v>
      </c>
      <c r="AB21" s="816" t="s">
        <v>563</v>
      </c>
    </row>
    <row r="22" spans="2:28">
      <c r="B22" s="362" t="s">
        <v>134</v>
      </c>
      <c r="C22" s="362" t="s">
        <v>564</v>
      </c>
      <c r="D22" s="11"/>
      <c r="E22" s="35" t="s">
        <v>133</v>
      </c>
      <c r="F22" s="814"/>
      <c r="G22" s="362" t="s">
        <v>133</v>
      </c>
      <c r="H22" s="11"/>
      <c r="I22" s="11"/>
      <c r="J22" s="11"/>
      <c r="K22" s="35" t="s">
        <v>133</v>
      </c>
      <c r="L22" s="815" t="s">
        <v>565</v>
      </c>
      <c r="M22" s="35" t="s">
        <v>566</v>
      </c>
      <c r="N22" s="11"/>
      <c r="O22" s="35"/>
      <c r="P22" s="11"/>
      <c r="Q22" s="35" t="s">
        <v>133</v>
      </c>
      <c r="R22" s="11"/>
      <c r="S22" s="814"/>
      <c r="T22" s="11"/>
      <c r="U22" s="35" t="s">
        <v>567</v>
      </c>
      <c r="V22" s="11"/>
      <c r="W22" s="35" t="s">
        <v>133</v>
      </c>
      <c r="X22" s="11"/>
      <c r="Y22" s="11"/>
      <c r="Z22" s="35"/>
      <c r="AA22" s="363" t="s">
        <v>568</v>
      </c>
      <c r="AB22" s="814"/>
    </row>
    <row r="23" spans="2:28">
      <c r="B23" s="362" t="s">
        <v>569</v>
      </c>
      <c r="C23" s="362" t="s">
        <v>554</v>
      </c>
      <c r="D23" s="11"/>
      <c r="E23" s="35" t="s">
        <v>133</v>
      </c>
      <c r="F23" s="814"/>
      <c r="G23" s="813"/>
      <c r="H23" s="11"/>
      <c r="I23" s="11"/>
      <c r="J23" s="11"/>
      <c r="K23" s="11"/>
      <c r="L23" s="11"/>
      <c r="M23" s="11"/>
      <c r="N23" s="11"/>
      <c r="O23" s="11"/>
      <c r="P23" s="11"/>
      <c r="Q23" s="11"/>
      <c r="R23" s="11"/>
      <c r="S23" s="814"/>
      <c r="T23" s="11"/>
      <c r="U23" s="11"/>
      <c r="V23" s="11"/>
      <c r="W23" s="11"/>
      <c r="X23" s="11"/>
      <c r="Y23" s="11"/>
      <c r="Z23" s="11"/>
      <c r="AA23" s="814"/>
      <c r="AB23" s="814"/>
    </row>
    <row r="24" spans="2:28">
      <c r="B24" s="362" t="s">
        <v>570</v>
      </c>
      <c r="C24" s="362" t="s">
        <v>554</v>
      </c>
      <c r="D24" s="11"/>
      <c r="E24" s="35" t="s">
        <v>133</v>
      </c>
      <c r="F24" s="814"/>
      <c r="G24" s="362" t="s">
        <v>133</v>
      </c>
      <c r="H24" s="11"/>
      <c r="I24" s="11"/>
      <c r="J24" s="11"/>
      <c r="K24" s="35" t="s">
        <v>133</v>
      </c>
      <c r="L24" s="11"/>
      <c r="M24" s="11"/>
      <c r="N24" s="11"/>
      <c r="O24" s="11"/>
      <c r="P24" s="11"/>
      <c r="Q24" s="35" t="s">
        <v>571</v>
      </c>
      <c r="R24" s="815" t="s">
        <v>572</v>
      </c>
      <c r="S24" s="363" t="s">
        <v>133</v>
      </c>
      <c r="T24" s="11"/>
      <c r="U24" s="11"/>
      <c r="V24" s="11"/>
      <c r="W24" s="11"/>
      <c r="X24" s="11"/>
      <c r="Y24" s="11"/>
      <c r="Z24" s="35"/>
      <c r="AA24" s="363" t="s">
        <v>133</v>
      </c>
      <c r="AB24" s="814"/>
    </row>
    <row r="25" spans="2:28">
      <c r="B25" s="362" t="s">
        <v>573</v>
      </c>
      <c r="C25" s="362" t="s">
        <v>554</v>
      </c>
      <c r="D25" s="11"/>
      <c r="E25" s="35" t="s">
        <v>133</v>
      </c>
      <c r="F25" s="814"/>
      <c r="G25" s="813"/>
      <c r="H25" s="11"/>
      <c r="I25" s="11"/>
      <c r="J25" s="11"/>
      <c r="K25" s="35" t="s">
        <v>133</v>
      </c>
      <c r="L25" s="11"/>
      <c r="M25" s="11"/>
      <c r="N25" s="11"/>
      <c r="O25" s="11"/>
      <c r="P25" s="11"/>
      <c r="Q25" s="11"/>
      <c r="R25" s="11"/>
      <c r="S25" s="814"/>
      <c r="T25" s="11"/>
      <c r="U25" s="35" t="s">
        <v>133</v>
      </c>
      <c r="V25" s="11"/>
      <c r="W25" s="11"/>
      <c r="X25" s="11"/>
      <c r="Y25" s="11"/>
      <c r="Z25" s="35"/>
      <c r="AA25" s="363" t="s">
        <v>133</v>
      </c>
      <c r="AB25" s="814"/>
    </row>
    <row r="26" spans="2:28">
      <c r="B26" s="362" t="s">
        <v>136</v>
      </c>
      <c r="C26" s="362" t="s">
        <v>574</v>
      </c>
      <c r="D26" s="11"/>
      <c r="E26" s="35" t="s">
        <v>133</v>
      </c>
      <c r="F26" s="814"/>
      <c r="G26" s="813"/>
      <c r="H26" s="11"/>
      <c r="I26" s="35" t="s">
        <v>560</v>
      </c>
      <c r="J26" s="11"/>
      <c r="K26" s="35" t="s">
        <v>560</v>
      </c>
      <c r="L26" s="11"/>
      <c r="M26" s="35" t="s">
        <v>566</v>
      </c>
      <c r="N26" s="11"/>
      <c r="O26" s="11"/>
      <c r="P26" s="11"/>
      <c r="Q26" s="35" t="s">
        <v>133</v>
      </c>
      <c r="R26" s="11"/>
      <c r="S26" s="363" t="s">
        <v>133</v>
      </c>
      <c r="T26" s="11"/>
      <c r="U26" s="35" t="s">
        <v>556</v>
      </c>
      <c r="V26" s="11"/>
      <c r="W26" s="35" t="s">
        <v>133</v>
      </c>
      <c r="X26" s="11"/>
      <c r="Y26" s="11"/>
      <c r="Z26" s="35"/>
      <c r="AA26" s="363" t="s">
        <v>560</v>
      </c>
      <c r="AB26" s="814"/>
    </row>
    <row r="27" spans="2:28">
      <c r="B27" s="362" t="s">
        <v>575</v>
      </c>
      <c r="C27" s="362" t="s">
        <v>512</v>
      </c>
      <c r="D27" s="11"/>
      <c r="E27" s="35" t="s">
        <v>133</v>
      </c>
      <c r="F27" s="814"/>
      <c r="G27" s="813"/>
      <c r="H27" s="11"/>
      <c r="I27" s="11"/>
      <c r="J27" s="11"/>
      <c r="K27" s="11"/>
      <c r="L27" s="11"/>
      <c r="M27" s="11"/>
      <c r="N27" s="11"/>
      <c r="O27" s="11"/>
      <c r="P27" s="11"/>
      <c r="Q27" s="11"/>
      <c r="R27" s="11"/>
      <c r="S27" s="814"/>
      <c r="T27" s="11"/>
      <c r="U27" s="11"/>
      <c r="V27" s="11"/>
      <c r="W27" s="11"/>
      <c r="X27" s="11"/>
      <c r="Y27" s="11"/>
      <c r="Z27" s="11"/>
      <c r="AA27" s="814"/>
      <c r="AB27" s="814"/>
    </row>
    <row r="28" spans="2:28">
      <c r="B28" s="362" t="s">
        <v>138</v>
      </c>
      <c r="C28" s="362" t="s">
        <v>576</v>
      </c>
      <c r="D28" s="11"/>
      <c r="E28" s="35" t="s">
        <v>133</v>
      </c>
      <c r="F28" s="814"/>
      <c r="G28" s="362" t="s">
        <v>560</v>
      </c>
      <c r="H28" s="11"/>
      <c r="I28" s="35" t="s">
        <v>560</v>
      </c>
      <c r="J28" s="11"/>
      <c r="K28" s="35" t="s">
        <v>560</v>
      </c>
      <c r="L28" s="11"/>
      <c r="M28" s="35" t="s">
        <v>577</v>
      </c>
      <c r="N28" s="11"/>
      <c r="O28" s="35"/>
      <c r="P28" s="11"/>
      <c r="Q28" s="35" t="s">
        <v>578</v>
      </c>
      <c r="R28" s="11"/>
      <c r="S28" s="363" t="s">
        <v>560</v>
      </c>
      <c r="T28" s="11"/>
      <c r="U28" s="35" t="s">
        <v>579</v>
      </c>
      <c r="V28" s="815" t="s">
        <v>580</v>
      </c>
      <c r="W28" s="35" t="s">
        <v>557</v>
      </c>
      <c r="X28" s="11"/>
      <c r="Y28" s="11"/>
      <c r="Z28" s="35"/>
      <c r="AA28" s="363" t="s">
        <v>581</v>
      </c>
      <c r="AB28" s="816" t="s">
        <v>582</v>
      </c>
    </row>
    <row r="29" spans="2:28">
      <c r="B29" s="362" t="s">
        <v>139</v>
      </c>
      <c r="C29" s="362" t="s">
        <v>515</v>
      </c>
      <c r="D29" s="11"/>
      <c r="E29" s="35" t="s">
        <v>133</v>
      </c>
      <c r="F29" s="814"/>
      <c r="G29" s="362" t="s">
        <v>133</v>
      </c>
      <c r="H29" s="11"/>
      <c r="I29" s="35" t="s">
        <v>133</v>
      </c>
      <c r="J29" s="11"/>
      <c r="K29" s="35" t="s">
        <v>133</v>
      </c>
      <c r="L29" s="11"/>
      <c r="M29" s="11"/>
      <c r="N29" s="11"/>
      <c r="O29" s="11"/>
      <c r="P29" s="11"/>
      <c r="Q29" s="35" t="s">
        <v>133</v>
      </c>
      <c r="R29" s="11"/>
      <c r="S29" s="363" t="s">
        <v>583</v>
      </c>
      <c r="T29" s="11"/>
      <c r="U29" s="35" t="s">
        <v>556</v>
      </c>
      <c r="V29" s="11"/>
      <c r="W29" s="35" t="s">
        <v>557</v>
      </c>
      <c r="X29" s="11"/>
      <c r="Y29" s="11"/>
      <c r="Z29" s="35"/>
      <c r="AA29" s="363" t="s">
        <v>558</v>
      </c>
      <c r="AB29" s="814"/>
    </row>
    <row r="30" spans="2:28">
      <c r="B30" s="362" t="s">
        <v>370</v>
      </c>
      <c r="C30" s="362" t="s">
        <v>584</v>
      </c>
      <c r="D30" s="11"/>
      <c r="E30" s="35" t="s">
        <v>133</v>
      </c>
      <c r="F30" s="814"/>
      <c r="G30" s="362" t="s">
        <v>557</v>
      </c>
      <c r="H30" s="11"/>
      <c r="I30" s="11"/>
      <c r="J30" s="11"/>
      <c r="K30" s="11"/>
      <c r="L30" s="11"/>
      <c r="M30" s="35" t="s">
        <v>566</v>
      </c>
      <c r="N30" s="11"/>
      <c r="O30" s="11"/>
      <c r="P30" s="11"/>
      <c r="Q30" s="11"/>
      <c r="R30" s="11"/>
      <c r="S30" s="363" t="s">
        <v>585</v>
      </c>
      <c r="T30" s="11"/>
      <c r="U30" s="11"/>
      <c r="V30" s="11"/>
      <c r="W30" s="11"/>
      <c r="X30" s="11"/>
      <c r="Y30" s="35" t="s">
        <v>571</v>
      </c>
      <c r="Z30" s="815" t="s">
        <v>586</v>
      </c>
      <c r="AA30" s="363" t="s">
        <v>557</v>
      </c>
      <c r="AB30" s="814"/>
    </row>
    <row r="31" spans="2:28">
      <c r="B31" s="362" t="s">
        <v>141</v>
      </c>
      <c r="C31" s="362" t="s">
        <v>587</v>
      </c>
      <c r="D31" s="11"/>
      <c r="E31" s="35" t="s">
        <v>133</v>
      </c>
      <c r="F31" s="814"/>
      <c r="G31" s="362" t="s">
        <v>133</v>
      </c>
      <c r="H31" s="11"/>
      <c r="I31" s="11"/>
      <c r="J31" s="11"/>
      <c r="K31" s="35" t="s">
        <v>133</v>
      </c>
      <c r="L31" s="11"/>
      <c r="M31" s="35" t="s">
        <v>566</v>
      </c>
      <c r="N31" s="11"/>
      <c r="O31" s="11"/>
      <c r="P31" s="11"/>
      <c r="Q31" s="11"/>
      <c r="R31" s="11"/>
      <c r="S31" s="363" t="s">
        <v>133</v>
      </c>
      <c r="T31" s="11"/>
      <c r="U31" s="11"/>
      <c r="V31" s="11"/>
      <c r="W31" s="11"/>
      <c r="X31" s="11"/>
      <c r="Y31" s="11"/>
      <c r="Z31" s="35"/>
      <c r="AA31" s="363" t="s">
        <v>133</v>
      </c>
      <c r="AB31" s="814"/>
    </row>
    <row r="32" spans="2:28">
      <c r="B32" s="362" t="s">
        <v>142</v>
      </c>
      <c r="C32" s="362" t="s">
        <v>584</v>
      </c>
      <c r="D32" s="11"/>
      <c r="E32" s="35" t="s">
        <v>133</v>
      </c>
      <c r="F32" s="814"/>
      <c r="G32" s="362" t="s">
        <v>133</v>
      </c>
      <c r="H32" s="11"/>
      <c r="I32" s="11"/>
      <c r="J32" s="11"/>
      <c r="K32" s="11"/>
      <c r="L32" s="11"/>
      <c r="M32" s="35" t="s">
        <v>133</v>
      </c>
      <c r="N32" s="11"/>
      <c r="O32" s="11"/>
      <c r="P32" s="11"/>
      <c r="Q32" s="35" t="s">
        <v>133</v>
      </c>
      <c r="R32" s="11"/>
      <c r="S32" s="814"/>
      <c r="T32" s="11"/>
      <c r="U32" s="35" t="s">
        <v>556</v>
      </c>
      <c r="V32" s="11"/>
      <c r="W32" s="35" t="s">
        <v>133</v>
      </c>
      <c r="X32" s="11"/>
      <c r="Y32" s="35" t="s">
        <v>566</v>
      </c>
      <c r="Z32" s="815" t="s">
        <v>588</v>
      </c>
      <c r="AA32" s="363" t="s">
        <v>557</v>
      </c>
      <c r="AB32" s="814"/>
    </row>
    <row r="33" spans="2:28">
      <c r="B33" s="362" t="s">
        <v>143</v>
      </c>
      <c r="C33" s="362" t="s">
        <v>589</v>
      </c>
      <c r="D33" s="11"/>
      <c r="E33" s="35" t="s">
        <v>133</v>
      </c>
      <c r="F33" s="814"/>
      <c r="G33" s="362" t="s">
        <v>557</v>
      </c>
      <c r="H33" s="11"/>
      <c r="I33" s="11"/>
      <c r="J33" s="11"/>
      <c r="K33" s="35" t="s">
        <v>133</v>
      </c>
      <c r="L33" s="11"/>
      <c r="M33" s="35" t="s">
        <v>566</v>
      </c>
      <c r="N33" s="11"/>
      <c r="O33" s="35" t="s">
        <v>590</v>
      </c>
      <c r="P33" s="11"/>
      <c r="Q33" s="35" t="s">
        <v>133</v>
      </c>
      <c r="R33" s="11"/>
      <c r="S33" s="363" t="s">
        <v>583</v>
      </c>
      <c r="T33" s="11"/>
      <c r="U33" s="35" t="s">
        <v>556</v>
      </c>
      <c r="V33" s="11"/>
      <c r="W33" s="35" t="s">
        <v>133</v>
      </c>
      <c r="X33" s="11"/>
      <c r="Y33" s="11"/>
      <c r="Z33" s="35"/>
      <c r="AA33" s="363" t="s">
        <v>591</v>
      </c>
      <c r="AB33" s="814" t="s">
        <v>592</v>
      </c>
    </row>
    <row r="34" spans="2:28">
      <c r="B34" s="362" t="s">
        <v>144</v>
      </c>
      <c r="C34" s="362" t="s">
        <v>593</v>
      </c>
      <c r="D34" s="11"/>
      <c r="E34" s="35" t="s">
        <v>133</v>
      </c>
      <c r="F34" s="814"/>
      <c r="G34" s="362" t="s">
        <v>133</v>
      </c>
      <c r="H34" s="11"/>
      <c r="I34" s="11"/>
      <c r="J34" s="11"/>
      <c r="K34" s="11"/>
      <c r="L34" s="11"/>
      <c r="M34" s="35" t="s">
        <v>566</v>
      </c>
      <c r="N34" s="11"/>
      <c r="O34" s="11"/>
      <c r="P34" s="11"/>
      <c r="Q34" s="11"/>
      <c r="R34" s="11"/>
      <c r="S34" s="363" t="s">
        <v>583</v>
      </c>
      <c r="T34" s="11"/>
      <c r="U34" s="11"/>
      <c r="V34" s="11"/>
      <c r="W34" s="11"/>
      <c r="X34" s="11"/>
      <c r="Y34" s="35" t="s">
        <v>133</v>
      </c>
      <c r="Z34" s="35"/>
      <c r="AA34" s="363" t="s">
        <v>558</v>
      </c>
      <c r="AB34" s="816" t="s">
        <v>594</v>
      </c>
    </row>
    <row r="35" spans="2:28">
      <c r="B35" s="362" t="s">
        <v>146</v>
      </c>
      <c r="C35" s="362" t="s">
        <v>584</v>
      </c>
      <c r="D35" s="11"/>
      <c r="E35" s="35" t="s">
        <v>133</v>
      </c>
      <c r="F35" s="814"/>
      <c r="G35" s="362" t="s">
        <v>133</v>
      </c>
      <c r="H35" s="11"/>
      <c r="I35" s="11"/>
      <c r="J35" s="11"/>
      <c r="K35" s="11"/>
      <c r="L35" s="11"/>
      <c r="M35" s="35" t="s">
        <v>566</v>
      </c>
      <c r="N35" s="11"/>
      <c r="O35" s="35"/>
      <c r="P35" s="11"/>
      <c r="Q35" s="35" t="s">
        <v>133</v>
      </c>
      <c r="R35" s="11"/>
      <c r="S35" s="363" t="s">
        <v>133</v>
      </c>
      <c r="T35" s="11"/>
      <c r="U35" s="35" t="s">
        <v>595</v>
      </c>
      <c r="V35" s="11"/>
      <c r="W35" s="11"/>
      <c r="X35" s="11"/>
      <c r="Y35" s="35" t="s">
        <v>133</v>
      </c>
      <c r="Z35" s="35"/>
      <c r="AA35" s="363" t="s">
        <v>596</v>
      </c>
      <c r="AB35" s="816" t="s">
        <v>597</v>
      </c>
    </row>
    <row r="36" spans="2:28">
      <c r="B36" s="362" t="s">
        <v>147</v>
      </c>
      <c r="C36" s="362" t="s">
        <v>598</v>
      </c>
      <c r="D36" s="11"/>
      <c r="E36" s="35" t="s">
        <v>133</v>
      </c>
      <c r="F36" s="814"/>
      <c r="G36" s="362" t="s">
        <v>566</v>
      </c>
      <c r="H36" s="11"/>
      <c r="I36" s="11"/>
      <c r="J36" s="11"/>
      <c r="K36" s="11"/>
      <c r="L36" s="11"/>
      <c r="M36" s="35" t="s">
        <v>566</v>
      </c>
      <c r="N36" s="11"/>
      <c r="O36" s="35" t="s">
        <v>133</v>
      </c>
      <c r="P36" s="11"/>
      <c r="Q36" s="35" t="s">
        <v>133</v>
      </c>
      <c r="R36" s="11"/>
      <c r="S36" s="363" t="s">
        <v>583</v>
      </c>
      <c r="T36" s="11"/>
      <c r="U36" s="35" t="s">
        <v>556</v>
      </c>
      <c r="V36" s="11"/>
      <c r="W36" s="35" t="s">
        <v>557</v>
      </c>
      <c r="X36" s="11"/>
      <c r="Y36" s="35" t="s">
        <v>566</v>
      </c>
      <c r="Z36" s="815" t="s">
        <v>599</v>
      </c>
      <c r="AA36" s="363" t="s">
        <v>567</v>
      </c>
      <c r="AB36" s="814"/>
    </row>
    <row r="37" spans="2:28">
      <c r="B37" s="362" t="s">
        <v>148</v>
      </c>
      <c r="C37" s="362" t="s">
        <v>600</v>
      </c>
      <c r="D37" s="11"/>
      <c r="E37" s="35" t="s">
        <v>133</v>
      </c>
      <c r="F37" s="814"/>
      <c r="G37" s="362" t="s">
        <v>133</v>
      </c>
      <c r="H37" s="11"/>
      <c r="I37" s="11"/>
      <c r="J37" s="11"/>
      <c r="K37" s="11"/>
      <c r="L37" s="11"/>
      <c r="M37" s="35" t="s">
        <v>133</v>
      </c>
      <c r="N37" s="11"/>
      <c r="O37" s="35" t="s">
        <v>601</v>
      </c>
      <c r="P37" s="11"/>
      <c r="Q37" s="35" t="s">
        <v>133</v>
      </c>
      <c r="R37" s="11"/>
      <c r="S37" s="363" t="s">
        <v>583</v>
      </c>
      <c r="T37" s="11"/>
      <c r="U37" s="35" t="s">
        <v>133</v>
      </c>
      <c r="V37" s="11"/>
      <c r="W37" s="35" t="s">
        <v>133</v>
      </c>
      <c r="X37" s="11"/>
      <c r="Y37" s="11"/>
      <c r="Z37" s="35"/>
      <c r="AA37" s="363" t="s">
        <v>591</v>
      </c>
      <c r="AB37" s="814"/>
    </row>
    <row r="38" spans="2:28">
      <c r="B38" s="362" t="s">
        <v>149</v>
      </c>
      <c r="C38" s="362" t="s">
        <v>602</v>
      </c>
      <c r="D38" s="11"/>
      <c r="E38" s="35" t="s">
        <v>133</v>
      </c>
      <c r="F38" s="814"/>
      <c r="G38" s="362" t="s">
        <v>133</v>
      </c>
      <c r="H38" s="11"/>
      <c r="I38" s="35" t="s">
        <v>133</v>
      </c>
      <c r="J38" s="11"/>
      <c r="K38" s="35" t="s">
        <v>133</v>
      </c>
      <c r="L38" s="11"/>
      <c r="M38" s="35" t="s">
        <v>566</v>
      </c>
      <c r="N38" s="11"/>
      <c r="O38" s="35" t="s">
        <v>603</v>
      </c>
      <c r="P38" s="11"/>
      <c r="Q38" s="35" t="s">
        <v>133</v>
      </c>
      <c r="R38" s="11"/>
      <c r="S38" s="363" t="s">
        <v>133</v>
      </c>
      <c r="T38" s="11"/>
      <c r="U38" s="35" t="s">
        <v>556</v>
      </c>
      <c r="V38" s="11"/>
      <c r="W38" s="35" t="s">
        <v>133</v>
      </c>
      <c r="X38" s="11"/>
      <c r="Y38" s="35"/>
      <c r="Z38" s="35"/>
      <c r="AA38" s="363" t="s">
        <v>604</v>
      </c>
      <c r="AB38" s="816" t="s">
        <v>605</v>
      </c>
    </row>
    <row r="39" spans="2:28">
      <c r="B39" s="362" t="s">
        <v>150</v>
      </c>
      <c r="C39" s="362" t="s">
        <v>606</v>
      </c>
      <c r="D39" s="11"/>
      <c r="E39" s="35" t="s">
        <v>133</v>
      </c>
      <c r="F39" s="814"/>
      <c r="G39" s="362" t="s">
        <v>133</v>
      </c>
      <c r="H39" s="11"/>
      <c r="I39" s="11"/>
      <c r="J39" s="11"/>
      <c r="K39" s="35" t="s">
        <v>133</v>
      </c>
      <c r="L39" s="815" t="s">
        <v>607</v>
      </c>
      <c r="M39" s="35" t="s">
        <v>566</v>
      </c>
      <c r="N39" s="11"/>
      <c r="O39" s="11"/>
      <c r="P39" s="11"/>
      <c r="Q39" s="11"/>
      <c r="R39" s="11"/>
      <c r="S39" s="363" t="s">
        <v>583</v>
      </c>
      <c r="T39" s="11"/>
      <c r="U39" s="35" t="s">
        <v>608</v>
      </c>
      <c r="V39" s="11"/>
      <c r="W39" s="11"/>
      <c r="X39" s="11"/>
      <c r="Y39" s="11"/>
      <c r="Z39" s="35"/>
      <c r="AA39" s="363" t="s">
        <v>557</v>
      </c>
      <c r="AB39" s="814"/>
    </row>
    <row r="40" spans="2:28">
      <c r="B40" s="362" t="s">
        <v>302</v>
      </c>
      <c r="C40" s="362" t="s">
        <v>609</v>
      </c>
      <c r="D40" s="11"/>
      <c r="E40" s="35" t="s">
        <v>133</v>
      </c>
      <c r="F40" s="814"/>
      <c r="G40" s="813"/>
      <c r="H40" s="11"/>
      <c r="I40" s="11"/>
      <c r="J40" s="11"/>
      <c r="K40" s="11"/>
      <c r="L40" s="11"/>
      <c r="M40" s="35"/>
      <c r="N40" s="11"/>
      <c r="O40" s="11"/>
      <c r="P40" s="11"/>
      <c r="Q40" s="11"/>
      <c r="R40" s="11"/>
      <c r="S40" s="814"/>
      <c r="T40" s="11"/>
      <c r="U40" s="11"/>
      <c r="V40" s="11"/>
      <c r="W40" s="11"/>
      <c r="X40" s="11"/>
      <c r="Y40" s="11"/>
      <c r="Z40" s="11"/>
      <c r="AA40" s="814"/>
      <c r="AB40" s="814"/>
    </row>
    <row r="41" spans="2:28">
      <c r="B41" s="362" t="s">
        <v>151</v>
      </c>
      <c r="C41" s="362" t="s">
        <v>589</v>
      </c>
      <c r="D41" s="11"/>
      <c r="E41" s="35" t="s">
        <v>133</v>
      </c>
      <c r="F41" s="814"/>
      <c r="G41" s="362" t="s">
        <v>133</v>
      </c>
      <c r="H41" s="11"/>
      <c r="I41" s="11"/>
      <c r="J41" s="11"/>
      <c r="K41" s="11"/>
      <c r="L41" s="11"/>
      <c r="M41" s="35" t="s">
        <v>566</v>
      </c>
      <c r="N41" s="11"/>
      <c r="O41" s="35" t="s">
        <v>603</v>
      </c>
      <c r="P41" s="11"/>
      <c r="Q41" s="35" t="s">
        <v>133</v>
      </c>
      <c r="R41" s="11"/>
      <c r="S41" s="363" t="s">
        <v>133</v>
      </c>
      <c r="T41" s="11"/>
      <c r="U41" s="35" t="s">
        <v>567</v>
      </c>
      <c r="V41" s="11"/>
      <c r="W41" s="11"/>
      <c r="X41" s="11"/>
      <c r="Y41" s="35"/>
      <c r="Z41" s="11"/>
      <c r="AA41" s="363" t="s">
        <v>610</v>
      </c>
      <c r="AB41" s="814"/>
    </row>
    <row r="42" spans="2:28">
      <c r="B42" s="362" t="s">
        <v>152</v>
      </c>
      <c r="C42" s="362" t="s">
        <v>611</v>
      </c>
      <c r="D42" s="11"/>
      <c r="E42" s="35" t="s">
        <v>133</v>
      </c>
      <c r="F42" s="814"/>
      <c r="G42" s="362" t="s">
        <v>133</v>
      </c>
      <c r="H42" s="11"/>
      <c r="I42" s="35" t="s">
        <v>133</v>
      </c>
      <c r="J42" s="11"/>
      <c r="K42" s="35" t="s">
        <v>133</v>
      </c>
      <c r="L42" s="11"/>
      <c r="M42" s="11"/>
      <c r="N42" s="11"/>
      <c r="O42" s="35" t="s">
        <v>133</v>
      </c>
      <c r="P42" s="11"/>
      <c r="Q42" s="11"/>
      <c r="R42" s="11"/>
      <c r="S42" s="363" t="s">
        <v>583</v>
      </c>
      <c r="T42" s="11"/>
      <c r="U42" s="35" t="s">
        <v>556</v>
      </c>
      <c r="V42" s="11"/>
      <c r="W42" s="11"/>
      <c r="X42" s="11"/>
      <c r="Y42" s="11"/>
      <c r="Z42" s="35"/>
      <c r="AA42" s="363" t="s">
        <v>612</v>
      </c>
      <c r="AB42" s="816" t="s">
        <v>613</v>
      </c>
    </row>
    <row r="43" spans="2:28">
      <c r="B43" s="362" t="s">
        <v>153</v>
      </c>
      <c r="C43" s="362" t="s">
        <v>564</v>
      </c>
      <c r="D43" s="11"/>
      <c r="E43" s="35" t="s">
        <v>133</v>
      </c>
      <c r="F43" s="814"/>
      <c r="G43" s="362" t="s">
        <v>133</v>
      </c>
      <c r="H43" s="11"/>
      <c r="I43" s="11"/>
      <c r="J43" s="11"/>
      <c r="K43" s="35" t="s">
        <v>133</v>
      </c>
      <c r="L43" s="11"/>
      <c r="M43" s="35" t="s">
        <v>566</v>
      </c>
      <c r="N43" s="11"/>
      <c r="O43" s="35"/>
      <c r="P43" s="11"/>
      <c r="Q43" s="11"/>
      <c r="R43" s="11"/>
      <c r="S43" s="363" t="s">
        <v>583</v>
      </c>
      <c r="T43" s="11"/>
      <c r="U43" s="35" t="s">
        <v>133</v>
      </c>
      <c r="V43" s="11"/>
      <c r="W43" s="35" t="s">
        <v>557</v>
      </c>
      <c r="X43" s="11"/>
      <c r="Y43" s="11"/>
      <c r="Z43" s="35"/>
      <c r="AA43" s="363" t="s">
        <v>614</v>
      </c>
      <c r="AB43" s="816" t="s">
        <v>615</v>
      </c>
    </row>
    <row r="44" spans="2:28">
      <c r="B44" s="362" t="s">
        <v>154</v>
      </c>
      <c r="C44" s="362" t="s">
        <v>554</v>
      </c>
      <c r="D44" s="11"/>
      <c r="E44" s="35" t="s">
        <v>133</v>
      </c>
      <c r="F44" s="814"/>
      <c r="G44" s="362" t="s">
        <v>566</v>
      </c>
      <c r="H44" s="11"/>
      <c r="I44" s="11"/>
      <c r="J44" s="11"/>
      <c r="K44" s="11"/>
      <c r="L44" s="11"/>
      <c r="M44" s="11"/>
      <c r="N44" s="11"/>
      <c r="O44" s="35"/>
      <c r="P44" s="11"/>
      <c r="Q44" s="35" t="s">
        <v>133</v>
      </c>
      <c r="R44" s="11"/>
      <c r="S44" s="363" t="s">
        <v>583</v>
      </c>
      <c r="T44" s="11"/>
      <c r="U44" s="35" t="s">
        <v>133</v>
      </c>
      <c r="V44" s="11"/>
      <c r="W44" s="11"/>
      <c r="X44" s="11"/>
      <c r="Y44" s="35" t="s">
        <v>566</v>
      </c>
      <c r="Z44" s="815" t="s">
        <v>616</v>
      </c>
      <c r="AA44" s="363" t="s">
        <v>558</v>
      </c>
      <c r="AB44" s="814"/>
    </row>
    <row r="45" spans="2:28">
      <c r="B45" s="362" t="s">
        <v>156</v>
      </c>
      <c r="C45" s="362" t="s">
        <v>554</v>
      </c>
      <c r="D45" s="11"/>
      <c r="E45" s="35" t="s">
        <v>133</v>
      </c>
      <c r="F45" s="814"/>
      <c r="G45" s="362"/>
      <c r="H45" s="11"/>
      <c r="I45" s="35" t="s">
        <v>133</v>
      </c>
      <c r="J45" s="11"/>
      <c r="K45" s="35" t="s">
        <v>133</v>
      </c>
      <c r="L45" s="11"/>
      <c r="M45" s="35" t="s">
        <v>133</v>
      </c>
      <c r="N45" s="11"/>
      <c r="O45" s="35" t="s">
        <v>133</v>
      </c>
      <c r="P45" s="11"/>
      <c r="Q45" s="35" t="s">
        <v>133</v>
      </c>
      <c r="R45" s="11"/>
      <c r="S45" s="814"/>
      <c r="T45" s="11"/>
      <c r="U45" s="35" t="s">
        <v>571</v>
      </c>
      <c r="V45" s="815" t="s">
        <v>617</v>
      </c>
      <c r="W45" s="35" t="s">
        <v>133</v>
      </c>
      <c r="X45" s="11"/>
      <c r="Y45" s="35" t="s">
        <v>133</v>
      </c>
      <c r="Z45" s="35"/>
      <c r="AA45" s="363" t="s">
        <v>557</v>
      </c>
      <c r="AB45" s="814"/>
    </row>
    <row r="46" spans="2:28">
      <c r="B46" s="362" t="s">
        <v>618</v>
      </c>
      <c r="C46" s="362" t="s">
        <v>515</v>
      </c>
      <c r="D46" s="11"/>
      <c r="E46" s="35" t="s">
        <v>133</v>
      </c>
      <c r="F46" s="814"/>
      <c r="G46" s="813"/>
      <c r="H46" s="11"/>
      <c r="I46" s="11"/>
      <c r="J46" s="11"/>
      <c r="K46" s="11"/>
      <c r="L46" s="11"/>
      <c r="M46" s="11"/>
      <c r="N46" s="11"/>
      <c r="O46" s="11"/>
      <c r="P46" s="11"/>
      <c r="Q46" s="11"/>
      <c r="R46" s="11"/>
      <c r="S46" s="363" t="s">
        <v>133</v>
      </c>
      <c r="T46" s="11"/>
      <c r="U46" s="11"/>
      <c r="V46" s="11"/>
      <c r="W46" s="11"/>
      <c r="X46" s="11"/>
      <c r="Y46" s="11"/>
      <c r="Z46" s="11"/>
      <c r="AA46" s="814"/>
      <c r="AB46" s="814"/>
    </row>
    <row r="47" spans="2:28">
      <c r="B47" s="362" t="s">
        <v>157</v>
      </c>
      <c r="C47" s="362" t="s">
        <v>587</v>
      </c>
      <c r="D47" s="11"/>
      <c r="E47" s="35" t="s">
        <v>133</v>
      </c>
      <c r="F47" s="814"/>
      <c r="G47" s="362" t="s">
        <v>133</v>
      </c>
      <c r="H47" s="11"/>
      <c r="I47" s="11"/>
      <c r="J47" s="11"/>
      <c r="K47" s="35" t="s">
        <v>133</v>
      </c>
      <c r="L47" s="11"/>
      <c r="M47" s="35" t="s">
        <v>571</v>
      </c>
      <c r="N47" s="11"/>
      <c r="O47" s="35"/>
      <c r="P47" s="11"/>
      <c r="Q47" s="11"/>
      <c r="R47" s="11"/>
      <c r="S47" s="363" t="s">
        <v>133</v>
      </c>
      <c r="T47" s="11"/>
      <c r="U47" s="35" t="s">
        <v>133</v>
      </c>
      <c r="V47" s="11"/>
      <c r="W47" s="11"/>
      <c r="X47" s="11"/>
      <c r="Y47" s="11"/>
      <c r="Z47" s="11"/>
      <c r="AA47" s="814"/>
      <c r="AB47" s="814"/>
    </row>
    <row r="48" spans="2:28">
      <c r="B48" s="362" t="s">
        <v>304</v>
      </c>
      <c r="C48" s="813"/>
      <c r="D48" s="11"/>
      <c r="E48" s="35" t="s">
        <v>133</v>
      </c>
      <c r="F48" s="814"/>
      <c r="G48" s="362" t="s">
        <v>133</v>
      </c>
      <c r="H48" s="11"/>
      <c r="I48" s="11"/>
      <c r="J48" s="11"/>
      <c r="K48" s="11"/>
      <c r="L48" s="11"/>
      <c r="M48" s="11"/>
      <c r="N48" s="11"/>
      <c r="O48" s="11"/>
      <c r="P48" s="11"/>
      <c r="Q48" s="11"/>
      <c r="R48" s="11"/>
      <c r="S48" s="814"/>
      <c r="T48" s="11"/>
      <c r="U48" s="35"/>
      <c r="V48" s="11"/>
      <c r="W48" s="11"/>
      <c r="X48" s="11"/>
      <c r="Y48" s="11"/>
      <c r="Z48" s="11"/>
      <c r="AA48" s="814"/>
      <c r="AB48" s="814"/>
    </row>
    <row r="49" spans="2:28">
      <c r="B49" s="362" t="s">
        <v>159</v>
      </c>
      <c r="C49" s="362" t="s">
        <v>619</v>
      </c>
      <c r="D49" s="11"/>
      <c r="E49" s="35" t="s">
        <v>133</v>
      </c>
      <c r="F49" s="814"/>
      <c r="G49" s="362" t="s">
        <v>557</v>
      </c>
      <c r="H49" s="11"/>
      <c r="I49" s="35" t="s">
        <v>133</v>
      </c>
      <c r="J49" s="11"/>
      <c r="K49" s="35" t="s">
        <v>133</v>
      </c>
      <c r="L49" s="11"/>
      <c r="M49" s="35" t="s">
        <v>566</v>
      </c>
      <c r="N49" s="11"/>
      <c r="O49" s="35" t="s">
        <v>603</v>
      </c>
      <c r="P49" s="11"/>
      <c r="Q49" s="11"/>
      <c r="R49" s="11"/>
      <c r="S49" s="363" t="s">
        <v>583</v>
      </c>
      <c r="T49" s="11"/>
      <c r="U49" s="35" t="s">
        <v>556</v>
      </c>
      <c r="V49" s="11"/>
      <c r="W49" s="11"/>
      <c r="X49" s="11"/>
      <c r="Y49" s="11"/>
      <c r="Z49" s="35"/>
      <c r="AA49" s="363" t="s">
        <v>620</v>
      </c>
      <c r="AB49" s="816" t="s">
        <v>621</v>
      </c>
    </row>
    <row r="50" spans="2:28">
      <c r="B50" s="362" t="s">
        <v>160</v>
      </c>
      <c r="C50" s="362" t="s">
        <v>622</v>
      </c>
      <c r="D50" s="11"/>
      <c r="E50" s="35" t="s">
        <v>133</v>
      </c>
      <c r="F50" s="814"/>
      <c r="G50" s="362" t="s">
        <v>133</v>
      </c>
      <c r="H50" s="11"/>
      <c r="I50" s="11"/>
      <c r="J50" s="11"/>
      <c r="K50" s="11"/>
      <c r="L50" s="11"/>
      <c r="M50" s="35" t="s">
        <v>566</v>
      </c>
      <c r="N50" s="11"/>
      <c r="O50" s="35"/>
      <c r="P50" s="11"/>
      <c r="Q50" s="11"/>
      <c r="R50" s="11"/>
      <c r="S50" s="363" t="s">
        <v>583</v>
      </c>
      <c r="T50" s="11"/>
      <c r="U50" s="11"/>
      <c r="V50" s="11"/>
      <c r="W50" s="11"/>
      <c r="X50" s="11"/>
      <c r="Y50" s="11"/>
      <c r="Z50" s="35"/>
      <c r="AA50" s="363" t="s">
        <v>558</v>
      </c>
      <c r="AB50" s="814"/>
    </row>
    <row r="51" spans="2:28">
      <c r="B51" s="362" t="s">
        <v>162</v>
      </c>
      <c r="C51" s="362" t="s">
        <v>584</v>
      </c>
      <c r="D51" s="11"/>
      <c r="E51" s="35" t="s">
        <v>133</v>
      </c>
      <c r="F51" s="814"/>
      <c r="G51" s="362" t="s">
        <v>133</v>
      </c>
      <c r="H51" s="11"/>
      <c r="I51" s="11"/>
      <c r="J51" s="11"/>
      <c r="K51" s="35" t="s">
        <v>133</v>
      </c>
      <c r="L51" s="11"/>
      <c r="M51" s="35" t="s">
        <v>566</v>
      </c>
      <c r="N51" s="11"/>
      <c r="O51" s="11"/>
      <c r="P51" s="11"/>
      <c r="Q51" s="11"/>
      <c r="R51" s="11"/>
      <c r="S51" s="363" t="s">
        <v>133</v>
      </c>
      <c r="T51" s="11"/>
      <c r="U51" s="35" t="s">
        <v>133</v>
      </c>
      <c r="V51" s="11"/>
      <c r="W51" s="11"/>
      <c r="X51" s="11"/>
      <c r="Y51" s="11"/>
      <c r="Z51" s="35"/>
      <c r="AA51" s="363" t="s">
        <v>557</v>
      </c>
      <c r="AB51" s="814"/>
    </row>
    <row r="52" spans="2:28">
      <c r="B52" s="362" t="s">
        <v>504</v>
      </c>
      <c r="C52" s="362" t="s">
        <v>515</v>
      </c>
      <c r="D52" s="11"/>
      <c r="E52" s="35" t="s">
        <v>133</v>
      </c>
      <c r="F52" s="814"/>
      <c r="G52" s="362"/>
      <c r="H52" s="11"/>
      <c r="I52" s="11"/>
      <c r="J52" s="11"/>
      <c r="K52" s="35" t="s">
        <v>133</v>
      </c>
      <c r="L52" s="11"/>
      <c r="M52" s="11"/>
      <c r="N52" s="11"/>
      <c r="O52" s="11"/>
      <c r="P52" s="11"/>
      <c r="Q52" s="11"/>
      <c r="R52" s="11"/>
      <c r="S52" s="363" t="s">
        <v>133</v>
      </c>
      <c r="T52" s="11"/>
      <c r="U52" s="35" t="s">
        <v>133</v>
      </c>
      <c r="V52" s="11"/>
      <c r="W52" s="11"/>
      <c r="X52" s="11"/>
      <c r="Y52" s="11"/>
      <c r="Z52" s="35"/>
      <c r="AA52" s="363" t="s">
        <v>557</v>
      </c>
      <c r="AB52" s="814"/>
    </row>
    <row r="53" spans="2:28">
      <c r="B53" s="362" t="s">
        <v>623</v>
      </c>
      <c r="C53" s="813"/>
      <c r="D53" s="11"/>
      <c r="E53" s="35" t="s">
        <v>133</v>
      </c>
      <c r="F53" s="814"/>
      <c r="G53" s="813"/>
      <c r="H53" s="11"/>
      <c r="I53" s="11"/>
      <c r="J53" s="11"/>
      <c r="K53" s="11"/>
      <c r="L53" s="11"/>
      <c r="M53" s="11"/>
      <c r="N53" s="11"/>
      <c r="O53" s="11"/>
      <c r="P53" s="11"/>
      <c r="Q53" s="11"/>
      <c r="R53" s="11"/>
      <c r="S53" s="814"/>
      <c r="T53" s="11"/>
      <c r="U53" s="11"/>
      <c r="V53" s="11"/>
      <c r="W53" s="11"/>
      <c r="X53" s="11"/>
      <c r="Y53" s="11"/>
      <c r="Z53" s="11"/>
      <c r="AA53" s="814"/>
      <c r="AB53" s="814"/>
    </row>
    <row r="54" spans="2:28">
      <c r="B54" s="362" t="s">
        <v>508</v>
      </c>
      <c r="C54" s="813"/>
      <c r="D54" s="11"/>
      <c r="E54" s="35" t="s">
        <v>133</v>
      </c>
      <c r="F54" s="814"/>
      <c r="G54" s="813"/>
      <c r="H54" s="11"/>
      <c r="I54" s="11"/>
      <c r="J54" s="11"/>
      <c r="K54" s="11"/>
      <c r="L54" s="11"/>
      <c r="M54" s="11"/>
      <c r="N54" s="11"/>
      <c r="O54" s="11"/>
      <c r="P54" s="11"/>
      <c r="Q54" s="11"/>
      <c r="R54" s="11"/>
      <c r="S54" s="814"/>
      <c r="T54" s="11"/>
      <c r="U54" s="11"/>
      <c r="V54" s="11"/>
      <c r="W54" s="11"/>
      <c r="X54" s="11"/>
      <c r="Y54" s="11"/>
      <c r="Z54" s="11"/>
      <c r="AA54" s="814"/>
      <c r="AB54" s="816" t="s">
        <v>624</v>
      </c>
    </row>
    <row r="55" spans="2:28">
      <c r="B55" s="362" t="s">
        <v>165</v>
      </c>
      <c r="C55" s="362" t="s">
        <v>625</v>
      </c>
      <c r="D55" s="11"/>
      <c r="E55" s="35" t="s">
        <v>133</v>
      </c>
      <c r="F55" s="814"/>
      <c r="G55" s="362" t="s">
        <v>557</v>
      </c>
      <c r="H55" s="11"/>
      <c r="I55" s="11"/>
      <c r="J55" s="11"/>
      <c r="K55" s="35" t="s">
        <v>133</v>
      </c>
      <c r="L55" s="11"/>
      <c r="M55" s="35" t="s">
        <v>566</v>
      </c>
      <c r="N55" s="11"/>
      <c r="O55" s="35" t="s">
        <v>603</v>
      </c>
      <c r="P55" s="11"/>
      <c r="Q55" s="35" t="s">
        <v>133</v>
      </c>
      <c r="R55" s="11"/>
      <c r="S55" s="363" t="s">
        <v>133</v>
      </c>
      <c r="T55" s="11"/>
      <c r="U55" s="35" t="s">
        <v>567</v>
      </c>
      <c r="V55" s="11"/>
      <c r="W55" s="35" t="s">
        <v>557</v>
      </c>
      <c r="X55" s="817"/>
      <c r="Y55" s="35" t="s">
        <v>133</v>
      </c>
      <c r="Z55" s="35"/>
      <c r="AA55" s="363" t="s">
        <v>626</v>
      </c>
      <c r="AB55" s="818" t="s">
        <v>627</v>
      </c>
    </row>
    <row r="56" spans="2:28">
      <c r="B56" s="362" t="s">
        <v>166</v>
      </c>
      <c r="C56" s="362" t="s">
        <v>515</v>
      </c>
      <c r="D56" s="11"/>
      <c r="E56" s="35" t="s">
        <v>133</v>
      </c>
      <c r="F56" s="814"/>
      <c r="G56" s="813"/>
      <c r="H56" s="11"/>
      <c r="I56" s="11"/>
      <c r="J56" s="11"/>
      <c r="K56" s="35" t="s">
        <v>560</v>
      </c>
      <c r="L56" s="11"/>
      <c r="M56" s="35" t="s">
        <v>133</v>
      </c>
      <c r="N56" s="11"/>
      <c r="O56" s="11"/>
      <c r="P56" s="11"/>
      <c r="Q56" s="11"/>
      <c r="R56" s="11"/>
      <c r="S56" s="814"/>
      <c r="T56" s="11"/>
      <c r="U56" s="35" t="s">
        <v>566</v>
      </c>
      <c r="V56" s="815" t="s">
        <v>628</v>
      </c>
      <c r="W56" s="11"/>
      <c r="X56" s="11"/>
      <c r="Y56" s="11"/>
      <c r="Z56" s="35"/>
      <c r="AA56" s="363" t="s">
        <v>133</v>
      </c>
      <c r="AB56" s="814"/>
    </row>
    <row r="57" spans="2:28">
      <c r="B57" s="362" t="s">
        <v>167</v>
      </c>
      <c r="C57" s="362" t="s">
        <v>629</v>
      </c>
      <c r="D57" s="11"/>
      <c r="E57" s="35" t="s">
        <v>133</v>
      </c>
      <c r="F57" s="814"/>
      <c r="G57" s="362"/>
      <c r="H57" s="11"/>
      <c r="I57" s="35" t="s">
        <v>133</v>
      </c>
      <c r="J57" s="11"/>
      <c r="K57" s="11"/>
      <c r="L57" s="11"/>
      <c r="M57" s="35" t="s">
        <v>630</v>
      </c>
      <c r="N57" s="11"/>
      <c r="O57" s="35" t="s">
        <v>631</v>
      </c>
      <c r="P57" s="11"/>
      <c r="Q57" s="35" t="s">
        <v>133</v>
      </c>
      <c r="R57" s="11"/>
      <c r="S57" s="363" t="s">
        <v>133</v>
      </c>
      <c r="T57" s="11"/>
      <c r="U57" s="35" t="s">
        <v>133</v>
      </c>
      <c r="V57" s="11"/>
      <c r="W57" s="11"/>
      <c r="X57" s="11"/>
      <c r="Y57" s="11"/>
      <c r="Z57" s="35"/>
      <c r="AA57" s="363" t="s">
        <v>557</v>
      </c>
      <c r="AB57" s="814"/>
    </row>
    <row r="58" spans="2:28">
      <c r="B58" s="362" t="s">
        <v>632</v>
      </c>
      <c r="C58" s="362" t="s">
        <v>633</v>
      </c>
      <c r="D58" s="11"/>
      <c r="E58" s="35" t="s">
        <v>133</v>
      </c>
      <c r="F58" s="814"/>
      <c r="G58" s="813"/>
      <c r="H58" s="11"/>
      <c r="I58" s="11"/>
      <c r="J58" s="11"/>
      <c r="K58" s="11"/>
      <c r="L58" s="11"/>
      <c r="M58" s="11"/>
      <c r="N58" s="11"/>
      <c r="O58" s="11"/>
      <c r="P58" s="11"/>
      <c r="Q58" s="11"/>
      <c r="R58" s="11"/>
      <c r="S58" s="363" t="s">
        <v>133</v>
      </c>
      <c r="T58" s="11"/>
      <c r="U58" s="11"/>
      <c r="V58" s="11"/>
      <c r="W58" s="11"/>
      <c r="X58" s="11"/>
      <c r="Y58" s="11"/>
      <c r="Z58" s="11"/>
      <c r="AA58" s="814"/>
      <c r="AB58" s="814"/>
    </row>
    <row r="59" spans="2:28">
      <c r="B59" s="362" t="s">
        <v>634</v>
      </c>
      <c r="C59" s="362" t="s">
        <v>635</v>
      </c>
      <c r="D59" s="11"/>
      <c r="E59" s="35" t="s">
        <v>133</v>
      </c>
      <c r="F59" s="814"/>
      <c r="G59" s="813"/>
      <c r="H59" s="11"/>
      <c r="I59" s="35" t="s">
        <v>133</v>
      </c>
      <c r="J59" s="11"/>
      <c r="K59" s="11"/>
      <c r="L59" s="11"/>
      <c r="M59" s="11"/>
      <c r="N59" s="11"/>
      <c r="O59" s="11"/>
      <c r="P59" s="11"/>
      <c r="Q59" s="11"/>
      <c r="R59" s="11"/>
      <c r="S59" s="814"/>
      <c r="T59" s="11"/>
      <c r="U59" s="11"/>
      <c r="V59" s="11"/>
      <c r="W59" s="11"/>
      <c r="X59" s="11"/>
      <c r="Y59" s="11"/>
      <c r="Z59" s="11"/>
      <c r="AA59" s="814"/>
      <c r="AB59" s="814"/>
    </row>
    <row r="60" spans="2:28">
      <c r="B60" s="362" t="s">
        <v>401</v>
      </c>
      <c r="C60" s="362" t="s">
        <v>512</v>
      </c>
      <c r="D60" s="11"/>
      <c r="E60" s="35" t="s">
        <v>133</v>
      </c>
      <c r="F60" s="814"/>
      <c r="G60" s="362" t="s">
        <v>133</v>
      </c>
      <c r="H60" s="11"/>
      <c r="I60" s="11"/>
      <c r="J60" s="11"/>
      <c r="K60" s="35" t="s">
        <v>133</v>
      </c>
      <c r="L60" s="11"/>
      <c r="M60" s="35" t="s">
        <v>133</v>
      </c>
      <c r="N60" s="11"/>
      <c r="O60" s="11"/>
      <c r="P60" s="11"/>
      <c r="Q60" s="11"/>
      <c r="R60" s="11"/>
      <c r="S60" s="363" t="s">
        <v>133</v>
      </c>
      <c r="T60" s="11"/>
      <c r="U60" s="35" t="s">
        <v>133</v>
      </c>
      <c r="V60" s="11"/>
      <c r="W60" s="35" t="s">
        <v>133</v>
      </c>
      <c r="X60" s="11"/>
      <c r="Y60" s="35" t="s">
        <v>133</v>
      </c>
      <c r="Z60" s="11"/>
      <c r="AA60" s="814"/>
      <c r="AB60" s="814"/>
    </row>
    <row r="61" spans="2:28">
      <c r="B61" s="362" t="s">
        <v>168</v>
      </c>
      <c r="C61" s="362" t="s">
        <v>564</v>
      </c>
      <c r="D61" s="11"/>
      <c r="E61" s="35" t="s">
        <v>133</v>
      </c>
      <c r="F61" s="814"/>
      <c r="G61" s="362" t="s">
        <v>133</v>
      </c>
      <c r="H61" s="11"/>
      <c r="I61" s="35" t="s">
        <v>133</v>
      </c>
      <c r="J61" s="11"/>
      <c r="K61" s="11"/>
      <c r="L61" s="11"/>
      <c r="M61" s="35" t="s">
        <v>566</v>
      </c>
      <c r="N61" s="11"/>
      <c r="O61" s="35"/>
      <c r="P61" s="11"/>
      <c r="Q61" s="35" t="s">
        <v>133</v>
      </c>
      <c r="R61" s="11"/>
      <c r="S61" s="363" t="s">
        <v>583</v>
      </c>
      <c r="T61" s="11"/>
      <c r="U61" s="35" t="s">
        <v>133</v>
      </c>
      <c r="V61" s="11"/>
      <c r="W61" s="35"/>
      <c r="X61" s="11"/>
      <c r="Y61" s="11"/>
      <c r="Z61" s="35"/>
      <c r="AA61" s="363" t="s">
        <v>591</v>
      </c>
      <c r="AB61" s="814"/>
    </row>
    <row r="62" spans="2:28">
      <c r="B62" s="362" t="s">
        <v>636</v>
      </c>
      <c r="C62" s="362" t="s">
        <v>637</v>
      </c>
      <c r="D62" s="11"/>
      <c r="E62" s="35" t="s">
        <v>133</v>
      </c>
      <c r="F62" s="814"/>
      <c r="G62" s="362"/>
      <c r="H62" s="11"/>
      <c r="I62" s="35" t="s">
        <v>133</v>
      </c>
      <c r="J62" s="817"/>
      <c r="K62" s="817"/>
      <c r="L62" s="11"/>
      <c r="M62" s="35" t="s">
        <v>566</v>
      </c>
      <c r="N62" s="11"/>
      <c r="O62" s="35" t="s">
        <v>133</v>
      </c>
      <c r="P62" s="11"/>
      <c r="Q62" s="35" t="s">
        <v>133</v>
      </c>
      <c r="R62" s="817"/>
      <c r="S62" s="819" t="s">
        <v>583</v>
      </c>
      <c r="T62" s="817"/>
      <c r="U62" s="792" t="s">
        <v>133</v>
      </c>
      <c r="V62" s="817"/>
      <c r="W62" s="817"/>
      <c r="X62" s="11"/>
      <c r="Y62" s="11"/>
      <c r="Z62" s="35"/>
      <c r="AA62" s="363" t="s">
        <v>558</v>
      </c>
      <c r="AB62" s="814"/>
    </row>
    <row r="63" spans="2:28">
      <c r="B63" s="362" t="s">
        <v>638</v>
      </c>
      <c r="C63" s="362" t="s">
        <v>515</v>
      </c>
      <c r="D63" s="11"/>
      <c r="E63" s="35" t="s">
        <v>133</v>
      </c>
      <c r="F63" s="814"/>
      <c r="G63" s="813"/>
      <c r="H63" s="11"/>
      <c r="I63" s="11"/>
      <c r="J63" s="11"/>
      <c r="K63" s="11"/>
      <c r="L63" s="11"/>
      <c r="M63" s="11"/>
      <c r="N63" s="11"/>
      <c r="O63" s="11"/>
      <c r="P63" s="11"/>
      <c r="Q63" s="11"/>
      <c r="R63" s="11"/>
      <c r="S63" s="363" t="s">
        <v>133</v>
      </c>
      <c r="T63" s="11"/>
      <c r="U63" s="11"/>
      <c r="V63" s="11"/>
      <c r="W63" s="11"/>
      <c r="X63" s="11"/>
      <c r="Y63" s="11"/>
      <c r="Z63" s="11"/>
      <c r="AA63" s="814"/>
      <c r="AB63" s="814"/>
    </row>
    <row r="64" spans="2:28">
      <c r="B64" s="362" t="s">
        <v>170</v>
      </c>
      <c r="C64" s="362" t="s">
        <v>639</v>
      </c>
      <c r="D64" s="11"/>
      <c r="E64" s="35" t="s">
        <v>133</v>
      </c>
      <c r="F64" s="814"/>
      <c r="G64" s="813"/>
      <c r="H64" s="11"/>
      <c r="I64" s="35" t="s">
        <v>133</v>
      </c>
      <c r="J64" s="11"/>
      <c r="K64" s="35" t="s">
        <v>571</v>
      </c>
      <c r="L64" s="11"/>
      <c r="M64" s="35" t="s">
        <v>566</v>
      </c>
      <c r="N64" s="11"/>
      <c r="O64" s="11"/>
      <c r="P64" s="11"/>
      <c r="Q64" s="35" t="s">
        <v>133</v>
      </c>
      <c r="R64" s="11"/>
      <c r="S64" s="814"/>
      <c r="T64" s="11"/>
      <c r="U64" s="11"/>
      <c r="V64" s="11"/>
      <c r="W64" s="11"/>
      <c r="X64" s="11"/>
      <c r="Y64" s="11"/>
      <c r="Z64" s="35"/>
      <c r="AA64" s="363" t="s">
        <v>640</v>
      </c>
      <c r="AB64" s="814"/>
    </row>
    <row r="65" spans="2:28">
      <c r="B65" s="362" t="s">
        <v>641</v>
      </c>
      <c r="C65" s="813"/>
      <c r="D65" s="11"/>
      <c r="E65" s="35" t="s">
        <v>133</v>
      </c>
      <c r="F65" s="814"/>
      <c r="G65" s="362" t="s">
        <v>133</v>
      </c>
      <c r="H65" s="11"/>
      <c r="I65" s="11"/>
      <c r="J65" s="11"/>
      <c r="K65" s="11"/>
      <c r="L65" s="11"/>
      <c r="M65" s="11"/>
      <c r="N65" s="11"/>
      <c r="O65" s="11"/>
      <c r="P65" s="11"/>
      <c r="Q65" s="11"/>
      <c r="R65" s="11"/>
      <c r="S65" s="814"/>
      <c r="T65" s="11"/>
      <c r="U65" s="11"/>
      <c r="V65" s="11"/>
      <c r="W65" s="11"/>
      <c r="X65" s="11"/>
      <c r="Y65" s="11"/>
      <c r="Z65" s="11"/>
      <c r="AA65" s="814"/>
      <c r="AB65" s="814"/>
    </row>
    <row r="66" spans="2:28">
      <c r="B66" s="362" t="s">
        <v>642</v>
      </c>
      <c r="C66" s="362" t="s">
        <v>515</v>
      </c>
      <c r="D66" s="11"/>
      <c r="E66" s="35" t="s">
        <v>133</v>
      </c>
      <c r="F66" s="814"/>
      <c r="G66" s="813"/>
      <c r="H66" s="11"/>
      <c r="I66" s="11"/>
      <c r="J66" s="11"/>
      <c r="K66" s="35" t="s">
        <v>612</v>
      </c>
      <c r="L66" s="815" t="s">
        <v>643</v>
      </c>
      <c r="M66" s="11"/>
      <c r="N66" s="11"/>
      <c r="O66" s="11"/>
      <c r="P66" s="11"/>
      <c r="Q66" s="11"/>
      <c r="R66" s="11"/>
      <c r="S66" s="363" t="s">
        <v>133</v>
      </c>
      <c r="T66" s="11"/>
      <c r="U66" s="11"/>
      <c r="V66" s="11"/>
      <c r="W66" s="11"/>
      <c r="X66" s="11"/>
      <c r="Y66" s="11"/>
      <c r="Z66" s="11"/>
      <c r="AA66" s="814"/>
      <c r="AB66" s="814"/>
    </row>
    <row r="67" spans="2:28">
      <c r="B67" s="362" t="s">
        <v>644</v>
      </c>
      <c r="C67" s="362" t="s">
        <v>554</v>
      </c>
      <c r="D67" s="11"/>
      <c r="E67" s="35" t="s">
        <v>133</v>
      </c>
      <c r="F67" s="814"/>
      <c r="G67" s="813"/>
      <c r="H67" s="11"/>
      <c r="I67" s="11"/>
      <c r="J67" s="11"/>
      <c r="K67" s="35" t="s">
        <v>133</v>
      </c>
      <c r="L67" s="11"/>
      <c r="M67" s="11"/>
      <c r="N67" s="11"/>
      <c r="O67" s="11"/>
      <c r="P67" s="11"/>
      <c r="Q67" s="11"/>
      <c r="R67" s="11"/>
      <c r="S67" s="363" t="s">
        <v>133</v>
      </c>
      <c r="T67" s="11"/>
      <c r="U67" s="35" t="s">
        <v>133</v>
      </c>
      <c r="V67" s="11"/>
      <c r="W67" s="35" t="s">
        <v>133</v>
      </c>
      <c r="X67" s="11"/>
      <c r="Y67" s="11"/>
      <c r="Z67" s="35"/>
      <c r="AA67" s="363" t="s">
        <v>133</v>
      </c>
      <c r="AB67" s="814"/>
    </row>
    <row r="68" spans="2:28">
      <c r="B68" s="362" t="s">
        <v>316</v>
      </c>
      <c r="C68" s="362" t="s">
        <v>645</v>
      </c>
      <c r="D68" s="11"/>
      <c r="E68" s="35" t="s">
        <v>133</v>
      </c>
      <c r="F68" s="814"/>
      <c r="G68" s="813"/>
      <c r="H68" s="11"/>
      <c r="I68" s="11"/>
      <c r="J68" s="11"/>
      <c r="K68" s="35" t="s">
        <v>133</v>
      </c>
      <c r="L68" s="11"/>
      <c r="M68" s="11"/>
      <c r="N68" s="11"/>
      <c r="O68" s="11"/>
      <c r="P68" s="11"/>
      <c r="Q68" s="11"/>
      <c r="R68" s="11"/>
      <c r="S68" s="363" t="s">
        <v>133</v>
      </c>
      <c r="T68" s="11"/>
      <c r="U68" s="11"/>
      <c r="V68" s="11"/>
      <c r="W68" s="11"/>
      <c r="X68" s="11"/>
      <c r="Y68" s="11"/>
      <c r="Z68" s="35"/>
      <c r="AA68" s="363" t="s">
        <v>133</v>
      </c>
      <c r="AB68" s="814"/>
    </row>
    <row r="69" spans="2:28">
      <c r="B69" s="362" t="s">
        <v>171</v>
      </c>
      <c r="C69" s="362" t="s">
        <v>584</v>
      </c>
      <c r="D69" s="11"/>
      <c r="E69" s="35" t="s">
        <v>133</v>
      </c>
      <c r="F69" s="814"/>
      <c r="G69" s="362" t="s">
        <v>133</v>
      </c>
      <c r="H69" s="11"/>
      <c r="I69" s="11"/>
      <c r="J69" s="11"/>
      <c r="K69" s="11"/>
      <c r="L69" s="11"/>
      <c r="M69" s="35" t="s">
        <v>566</v>
      </c>
      <c r="N69" s="11"/>
      <c r="O69" s="11"/>
      <c r="P69" s="11"/>
      <c r="Q69" s="35" t="s">
        <v>133</v>
      </c>
      <c r="R69" s="11"/>
      <c r="S69" s="363" t="s">
        <v>585</v>
      </c>
      <c r="T69" s="815" t="s">
        <v>646</v>
      </c>
      <c r="U69" s="35" t="s">
        <v>630</v>
      </c>
      <c r="V69" s="11"/>
      <c r="W69" s="11"/>
      <c r="X69" s="11"/>
      <c r="Y69" s="11"/>
      <c r="Z69" s="35"/>
      <c r="AA69" s="363" t="s">
        <v>557</v>
      </c>
      <c r="AB69" s="816" t="s">
        <v>624</v>
      </c>
    </row>
    <row r="70" spans="2:28">
      <c r="B70" s="362" t="s">
        <v>172</v>
      </c>
      <c r="C70" s="362" t="s">
        <v>639</v>
      </c>
      <c r="D70" s="11"/>
      <c r="E70" s="35" t="s">
        <v>133</v>
      </c>
      <c r="F70" s="814"/>
      <c r="G70" s="362"/>
      <c r="H70" s="11"/>
      <c r="I70" s="11"/>
      <c r="J70" s="11"/>
      <c r="K70" s="35" t="s">
        <v>133</v>
      </c>
      <c r="L70" s="11"/>
      <c r="M70" s="35" t="s">
        <v>566</v>
      </c>
      <c r="N70" s="11"/>
      <c r="O70" s="11"/>
      <c r="P70" s="11"/>
      <c r="Q70" s="35" t="s">
        <v>133</v>
      </c>
      <c r="R70" s="11"/>
      <c r="S70" s="363" t="s">
        <v>133</v>
      </c>
      <c r="T70" s="11"/>
      <c r="U70" s="35" t="s">
        <v>133</v>
      </c>
      <c r="V70" s="11"/>
      <c r="W70" s="35" t="s">
        <v>133</v>
      </c>
      <c r="X70" s="11"/>
      <c r="Y70" s="11"/>
      <c r="Z70" s="35"/>
      <c r="AA70" s="363" t="s">
        <v>557</v>
      </c>
      <c r="AB70" s="814"/>
    </row>
    <row r="71" spans="2:28">
      <c r="B71" s="362" t="s">
        <v>647</v>
      </c>
      <c r="C71" s="362" t="s">
        <v>606</v>
      </c>
      <c r="D71" s="11"/>
      <c r="E71" s="35" t="s">
        <v>133</v>
      </c>
      <c r="F71" s="814"/>
      <c r="G71" s="362"/>
      <c r="H71" s="11"/>
      <c r="I71" s="11"/>
      <c r="J71" s="817"/>
      <c r="K71" s="792" t="s">
        <v>566</v>
      </c>
      <c r="L71" s="11"/>
      <c r="M71" s="35" t="s">
        <v>566</v>
      </c>
      <c r="N71" s="11"/>
      <c r="O71" s="35" t="s">
        <v>133</v>
      </c>
      <c r="P71" s="11"/>
      <c r="Q71" s="35"/>
      <c r="R71" s="11"/>
      <c r="S71" s="363" t="s">
        <v>583</v>
      </c>
      <c r="T71" s="11"/>
      <c r="U71" s="35" t="s">
        <v>571</v>
      </c>
      <c r="V71" s="11"/>
      <c r="W71" s="35" t="s">
        <v>133</v>
      </c>
      <c r="X71" s="11"/>
      <c r="Y71" s="35" t="s">
        <v>133</v>
      </c>
      <c r="Z71" s="35"/>
      <c r="AA71" s="363" t="s">
        <v>591</v>
      </c>
      <c r="AB71" s="814"/>
    </row>
    <row r="72" spans="2:28">
      <c r="B72" s="362" t="s">
        <v>648</v>
      </c>
      <c r="C72" s="813"/>
      <c r="D72" s="11"/>
      <c r="E72" s="35" t="s">
        <v>133</v>
      </c>
      <c r="F72" s="814"/>
      <c r="G72" s="813"/>
      <c r="H72" s="11"/>
      <c r="I72" s="11"/>
      <c r="J72" s="817"/>
      <c r="K72" s="817"/>
      <c r="L72" s="11"/>
      <c r="M72" s="11"/>
      <c r="N72" s="11"/>
      <c r="O72" s="11"/>
      <c r="P72" s="11"/>
      <c r="Q72" s="11"/>
      <c r="R72" s="11"/>
      <c r="S72" s="814"/>
      <c r="T72" s="11"/>
      <c r="U72" s="11"/>
      <c r="V72" s="11"/>
      <c r="W72" s="11"/>
      <c r="X72" s="11"/>
      <c r="Y72" s="11"/>
      <c r="Z72" s="11"/>
      <c r="AA72" s="814"/>
      <c r="AB72" s="814"/>
    </row>
    <row r="73" spans="2:28">
      <c r="B73" s="362" t="s">
        <v>174</v>
      </c>
      <c r="C73" s="362" t="s">
        <v>649</v>
      </c>
      <c r="D73" s="11"/>
      <c r="E73" s="35" t="s">
        <v>133</v>
      </c>
      <c r="F73" s="814"/>
      <c r="G73" s="362"/>
      <c r="H73" s="11"/>
      <c r="I73" s="35" t="s">
        <v>133</v>
      </c>
      <c r="J73" s="11"/>
      <c r="K73" s="11"/>
      <c r="L73" s="11"/>
      <c r="M73" s="35" t="s">
        <v>650</v>
      </c>
      <c r="N73" s="11"/>
      <c r="O73" s="11"/>
      <c r="P73" s="11"/>
      <c r="Q73" s="35" t="s">
        <v>133</v>
      </c>
      <c r="R73" s="11"/>
      <c r="S73" s="814"/>
      <c r="T73" s="11"/>
      <c r="U73" s="35" t="s">
        <v>133</v>
      </c>
      <c r="V73" s="11"/>
      <c r="W73" s="35" t="s">
        <v>133</v>
      </c>
      <c r="X73" s="11"/>
      <c r="Y73" s="11"/>
      <c r="Z73" s="35"/>
      <c r="AA73" s="363" t="s">
        <v>133</v>
      </c>
      <c r="AB73" s="814"/>
    </row>
    <row r="74" spans="2:28">
      <c r="B74" s="362" t="s">
        <v>175</v>
      </c>
      <c r="C74" s="362" t="s">
        <v>515</v>
      </c>
      <c r="D74" s="11"/>
      <c r="E74" s="35" t="s">
        <v>133</v>
      </c>
      <c r="F74" s="814"/>
      <c r="G74" s="362" t="s">
        <v>133</v>
      </c>
      <c r="H74" s="11"/>
      <c r="I74" s="11"/>
      <c r="J74" s="817"/>
      <c r="K74" s="817"/>
      <c r="L74" s="11"/>
      <c r="M74" s="11"/>
      <c r="N74" s="11"/>
      <c r="O74" s="35"/>
      <c r="P74" s="11"/>
      <c r="Q74" s="35" t="s">
        <v>133</v>
      </c>
      <c r="R74" s="11"/>
      <c r="S74" s="814"/>
      <c r="T74" s="11"/>
      <c r="U74" s="35" t="s">
        <v>133</v>
      </c>
      <c r="V74" s="11"/>
      <c r="W74" s="11"/>
      <c r="X74" s="11"/>
      <c r="Y74" s="35" t="s">
        <v>566</v>
      </c>
      <c r="Z74" s="815" t="s">
        <v>651</v>
      </c>
      <c r="AA74" s="363" t="s">
        <v>557</v>
      </c>
      <c r="AB74" s="816" t="s">
        <v>652</v>
      </c>
    </row>
    <row r="75" spans="2:28">
      <c r="B75" s="362" t="s">
        <v>653</v>
      </c>
      <c r="C75" s="362" t="s">
        <v>515</v>
      </c>
      <c r="D75" s="11"/>
      <c r="E75" s="35" t="s">
        <v>133</v>
      </c>
      <c r="F75" s="814"/>
      <c r="G75" s="813"/>
      <c r="H75" s="11"/>
      <c r="I75" s="11"/>
      <c r="J75" s="11"/>
      <c r="K75" s="11"/>
      <c r="L75" s="11"/>
      <c r="M75" s="11"/>
      <c r="N75" s="11"/>
      <c r="O75" s="11"/>
      <c r="P75" s="11"/>
      <c r="Q75" s="11"/>
      <c r="R75" s="11"/>
      <c r="S75" s="814"/>
      <c r="T75" s="11"/>
      <c r="U75" s="35" t="s">
        <v>133</v>
      </c>
      <c r="V75" s="11"/>
      <c r="W75" s="35" t="s">
        <v>133</v>
      </c>
      <c r="X75" s="11"/>
      <c r="Y75" s="11"/>
      <c r="Z75" s="11"/>
      <c r="AA75" s="814"/>
      <c r="AB75" s="814"/>
    </row>
    <row r="76" spans="2:28">
      <c r="B76" s="362" t="s">
        <v>654</v>
      </c>
      <c r="C76" s="362" t="s">
        <v>655</v>
      </c>
      <c r="D76" s="11"/>
      <c r="E76" s="35" t="s">
        <v>133</v>
      </c>
      <c r="F76" s="814"/>
      <c r="G76" s="813"/>
      <c r="H76" s="11"/>
      <c r="I76" s="35" t="s">
        <v>560</v>
      </c>
      <c r="J76" s="11"/>
      <c r="K76" s="35" t="s">
        <v>656</v>
      </c>
      <c r="L76" s="815" t="s">
        <v>657</v>
      </c>
      <c r="M76" s="11"/>
      <c r="N76" s="11"/>
      <c r="O76" s="11"/>
      <c r="P76" s="11"/>
      <c r="Q76" s="11"/>
      <c r="R76" s="11"/>
      <c r="S76" s="363" t="s">
        <v>3690</v>
      </c>
      <c r="T76" s="820" t="s">
        <v>658</v>
      </c>
      <c r="U76" s="35"/>
      <c r="V76" s="11"/>
      <c r="W76" s="11"/>
      <c r="X76" s="11"/>
      <c r="Y76" s="35" t="s">
        <v>560</v>
      </c>
      <c r="Z76" s="35"/>
      <c r="AA76" s="363" t="s">
        <v>560</v>
      </c>
      <c r="AB76" s="814"/>
    </row>
    <row r="77" spans="2:28">
      <c r="B77" s="362" t="s">
        <v>179</v>
      </c>
      <c r="C77" s="362" t="s">
        <v>659</v>
      </c>
      <c r="D77" s="11"/>
      <c r="E77" s="35" t="s">
        <v>133</v>
      </c>
      <c r="F77" s="814"/>
      <c r="G77" s="362" t="s">
        <v>560</v>
      </c>
      <c r="H77" s="11"/>
      <c r="I77" s="35" t="s">
        <v>133</v>
      </c>
      <c r="J77" s="11"/>
      <c r="K77" s="11"/>
      <c r="L77" s="11"/>
      <c r="M77" s="35" t="s">
        <v>566</v>
      </c>
      <c r="N77" s="11"/>
      <c r="O77" s="35" t="s">
        <v>603</v>
      </c>
      <c r="P77" s="11"/>
      <c r="Q77" s="35" t="s">
        <v>133</v>
      </c>
      <c r="R77" s="11"/>
      <c r="S77" s="363" t="s">
        <v>561</v>
      </c>
      <c r="T77" s="11"/>
      <c r="U77" s="35" t="s">
        <v>133</v>
      </c>
      <c r="V77" s="11"/>
      <c r="W77" s="11"/>
      <c r="X77" s="11"/>
      <c r="Y77" s="35" t="s">
        <v>133</v>
      </c>
      <c r="Z77" s="35"/>
      <c r="AA77" s="363" t="s">
        <v>660</v>
      </c>
      <c r="AB77" s="816" t="s">
        <v>661</v>
      </c>
    </row>
    <row r="78" spans="2:28">
      <c r="B78" s="362" t="s">
        <v>180</v>
      </c>
      <c r="C78" s="362" t="s">
        <v>662</v>
      </c>
      <c r="D78" s="11" t="s">
        <v>663</v>
      </c>
      <c r="E78" s="35" t="s">
        <v>133</v>
      </c>
      <c r="F78" s="814"/>
      <c r="G78" s="362" t="s">
        <v>560</v>
      </c>
      <c r="H78" s="11"/>
      <c r="I78" s="35" t="s">
        <v>664</v>
      </c>
      <c r="J78" s="11" t="s">
        <v>665</v>
      </c>
      <c r="K78" s="35" t="s">
        <v>664</v>
      </c>
      <c r="L78" s="11" t="s">
        <v>666</v>
      </c>
      <c r="M78" s="35" t="s">
        <v>667</v>
      </c>
      <c r="N78" s="11"/>
      <c r="O78" s="35" t="s">
        <v>668</v>
      </c>
      <c r="P78" s="815" t="s">
        <v>669</v>
      </c>
      <c r="Q78" s="35" t="s">
        <v>560</v>
      </c>
      <c r="R78" s="11"/>
      <c r="S78" s="363" t="s">
        <v>670</v>
      </c>
      <c r="T78" s="11"/>
      <c r="U78" s="35" t="s">
        <v>133</v>
      </c>
      <c r="V78" s="815" t="s">
        <v>671</v>
      </c>
      <c r="W78" s="35" t="s">
        <v>672</v>
      </c>
      <c r="X78" s="815" t="s">
        <v>671</v>
      </c>
      <c r="Y78" s="35"/>
      <c r="Z78" s="35"/>
      <c r="AA78" s="363" t="s">
        <v>673</v>
      </c>
      <c r="AB78" s="814" t="s">
        <v>674</v>
      </c>
    </row>
    <row r="79" spans="2:28">
      <c r="B79" s="362" t="s">
        <v>70</v>
      </c>
      <c r="C79" s="362"/>
      <c r="D79" s="11"/>
      <c r="E79" s="35" t="s">
        <v>133</v>
      </c>
      <c r="F79" s="814"/>
      <c r="G79" s="813"/>
      <c r="H79" s="11"/>
      <c r="I79" s="11"/>
      <c r="J79" s="11"/>
      <c r="K79" s="35" t="s">
        <v>133</v>
      </c>
      <c r="L79" s="11"/>
      <c r="M79" s="35" t="s">
        <v>133</v>
      </c>
      <c r="N79" s="11"/>
      <c r="O79" s="35" t="s">
        <v>133</v>
      </c>
      <c r="P79" s="11"/>
      <c r="Q79" s="11"/>
      <c r="R79" s="11"/>
      <c r="S79" s="363" t="s">
        <v>133</v>
      </c>
      <c r="T79" s="11"/>
      <c r="U79" s="35" t="s">
        <v>133</v>
      </c>
      <c r="V79" s="11"/>
      <c r="W79" s="11"/>
      <c r="X79" s="11"/>
      <c r="Y79" s="35" t="s">
        <v>133</v>
      </c>
      <c r="Z79" s="35"/>
      <c r="AA79" s="363" t="s">
        <v>557</v>
      </c>
      <c r="AB79" s="814"/>
    </row>
    <row r="80" spans="2:28">
      <c r="B80" s="807" t="s">
        <v>675</v>
      </c>
      <c r="C80" s="822"/>
      <c r="D80" s="823"/>
      <c r="E80" s="823"/>
      <c r="F80" s="824"/>
      <c r="G80" s="822"/>
      <c r="H80" s="823"/>
      <c r="I80" s="823"/>
      <c r="J80" s="823"/>
      <c r="K80" s="823"/>
      <c r="L80" s="823"/>
      <c r="M80" s="823"/>
      <c r="N80" s="823"/>
      <c r="O80" s="823"/>
      <c r="P80" s="823"/>
      <c r="Q80" s="823"/>
      <c r="R80" s="823"/>
      <c r="S80" s="824"/>
      <c r="T80" s="823"/>
      <c r="U80" s="823"/>
      <c r="V80" s="823"/>
      <c r="W80" s="823"/>
      <c r="X80" s="823"/>
      <c r="Y80" s="823"/>
      <c r="Z80" s="823"/>
      <c r="AA80" s="824"/>
      <c r="AB80" s="825"/>
    </row>
    <row r="81" spans="2:28">
      <c r="B81" s="362" t="s">
        <v>676</v>
      </c>
      <c r="C81" s="362" t="s">
        <v>677</v>
      </c>
      <c r="D81" s="11"/>
      <c r="E81" s="35" t="s">
        <v>133</v>
      </c>
      <c r="F81" s="814"/>
      <c r="G81" s="362" t="s">
        <v>133</v>
      </c>
      <c r="H81" s="11"/>
      <c r="I81" s="35" t="s">
        <v>133</v>
      </c>
      <c r="J81" s="11"/>
      <c r="K81" s="35" t="s">
        <v>133</v>
      </c>
      <c r="L81" s="11"/>
      <c r="M81" s="35" t="s">
        <v>133</v>
      </c>
      <c r="N81" s="11"/>
      <c r="O81" s="11"/>
      <c r="P81" s="11"/>
      <c r="Q81" s="35" t="s">
        <v>133</v>
      </c>
      <c r="R81" s="11"/>
      <c r="S81" s="363" t="s">
        <v>583</v>
      </c>
      <c r="T81" s="11"/>
      <c r="U81" s="35" t="s">
        <v>133</v>
      </c>
      <c r="V81" s="11"/>
      <c r="W81" s="35" t="s">
        <v>133</v>
      </c>
      <c r="X81" s="11"/>
      <c r="Y81" s="35" t="s">
        <v>133</v>
      </c>
      <c r="Z81" s="35"/>
      <c r="AA81" s="363" t="s">
        <v>133</v>
      </c>
      <c r="AB81" s="814"/>
    </row>
    <row r="82" spans="2:28">
      <c r="B82" s="362" t="s">
        <v>678</v>
      </c>
      <c r="C82" s="362" t="s">
        <v>554</v>
      </c>
      <c r="D82" s="11"/>
      <c r="E82" s="35" t="s">
        <v>133</v>
      </c>
      <c r="F82" s="814"/>
      <c r="G82" s="362" t="s">
        <v>133</v>
      </c>
      <c r="H82" s="11"/>
      <c r="I82" s="11"/>
      <c r="J82" s="11"/>
      <c r="K82" s="35" t="s">
        <v>133</v>
      </c>
      <c r="L82" s="11"/>
      <c r="M82" s="11"/>
      <c r="N82" s="11"/>
      <c r="O82" s="11"/>
      <c r="P82" s="11"/>
      <c r="Q82" s="11"/>
      <c r="R82" s="11"/>
      <c r="S82" s="363" t="s">
        <v>133</v>
      </c>
      <c r="T82" s="11"/>
      <c r="U82" s="11"/>
      <c r="V82" s="11"/>
      <c r="W82" s="11"/>
      <c r="X82" s="11"/>
      <c r="Y82" s="11"/>
      <c r="Z82" s="35"/>
      <c r="AA82" s="363" t="s">
        <v>557</v>
      </c>
      <c r="AB82" s="814"/>
    </row>
    <row r="83" spans="2:28">
      <c r="B83" s="362" t="s">
        <v>679</v>
      </c>
      <c r="C83" s="362" t="s">
        <v>633</v>
      </c>
      <c r="D83" s="11"/>
      <c r="E83" s="35" t="s">
        <v>133</v>
      </c>
      <c r="F83" s="814"/>
      <c r="G83" s="813"/>
      <c r="H83" s="11"/>
      <c r="I83" s="11"/>
      <c r="J83" s="11"/>
      <c r="K83" s="11"/>
      <c r="L83" s="11"/>
      <c r="M83" s="11"/>
      <c r="N83" s="11"/>
      <c r="O83" s="11"/>
      <c r="P83" s="11"/>
      <c r="Q83" s="11"/>
      <c r="R83" s="11"/>
      <c r="S83" s="814"/>
      <c r="T83" s="11"/>
      <c r="U83" s="11"/>
      <c r="V83" s="11"/>
      <c r="W83" s="11"/>
      <c r="X83" s="11"/>
      <c r="Y83" s="11"/>
      <c r="Z83" s="35"/>
      <c r="AA83" s="363" t="s">
        <v>133</v>
      </c>
      <c r="AB83" s="816" t="s">
        <v>624</v>
      </c>
    </row>
    <row r="84" spans="2:28">
      <c r="B84" s="362" t="s">
        <v>680</v>
      </c>
      <c r="C84" s="362" t="s">
        <v>515</v>
      </c>
      <c r="D84" s="11"/>
      <c r="E84" s="35" t="s">
        <v>133</v>
      </c>
      <c r="F84" s="814"/>
      <c r="G84" s="362" t="s">
        <v>133</v>
      </c>
      <c r="H84" s="11"/>
      <c r="I84" s="35" t="s">
        <v>133</v>
      </c>
      <c r="J84" s="11"/>
      <c r="K84" s="11"/>
      <c r="L84" s="11"/>
      <c r="M84" s="11"/>
      <c r="N84" s="11"/>
      <c r="O84" s="11"/>
      <c r="P84" s="11"/>
      <c r="Q84" s="11"/>
      <c r="R84" s="11"/>
      <c r="S84" s="814"/>
      <c r="T84" s="11"/>
      <c r="U84" s="35" t="s">
        <v>133</v>
      </c>
      <c r="V84" s="11"/>
      <c r="W84" s="11"/>
      <c r="X84" s="11"/>
      <c r="Y84" s="11"/>
      <c r="Z84" s="35"/>
      <c r="AA84" s="363" t="s">
        <v>133</v>
      </c>
      <c r="AB84" s="816" t="s">
        <v>624</v>
      </c>
    </row>
    <row r="85" spans="2:28">
      <c r="B85" s="362" t="s">
        <v>681</v>
      </c>
      <c r="C85" s="362" t="s">
        <v>515</v>
      </c>
      <c r="D85" s="11"/>
      <c r="E85" s="35" t="s">
        <v>133</v>
      </c>
      <c r="F85" s="814"/>
      <c r="G85" s="813"/>
      <c r="H85" s="11"/>
      <c r="I85" s="11"/>
      <c r="J85" s="11"/>
      <c r="K85" s="11"/>
      <c r="L85" s="11"/>
      <c r="M85" s="11"/>
      <c r="N85" s="11"/>
      <c r="O85" s="11"/>
      <c r="P85" s="11"/>
      <c r="Q85" s="11"/>
      <c r="R85" s="11"/>
      <c r="S85" s="363" t="s">
        <v>133</v>
      </c>
      <c r="T85" s="11"/>
      <c r="U85" s="11"/>
      <c r="V85" s="11"/>
      <c r="W85" s="11"/>
      <c r="X85" s="11"/>
      <c r="Y85" s="11"/>
      <c r="Z85" s="11"/>
      <c r="AA85" s="814"/>
      <c r="AB85" s="814"/>
    </row>
    <row r="86" spans="2:28">
      <c r="B86" s="362" t="s">
        <v>682</v>
      </c>
      <c r="C86" s="362" t="s">
        <v>683</v>
      </c>
      <c r="D86" s="11"/>
      <c r="E86" s="35" t="s">
        <v>133</v>
      </c>
      <c r="F86" s="814"/>
      <c r="G86" s="362" t="s">
        <v>133</v>
      </c>
      <c r="H86" s="11"/>
      <c r="I86" s="11"/>
      <c r="J86" s="11"/>
      <c r="K86" s="11"/>
      <c r="L86" s="11"/>
      <c r="M86" s="11"/>
      <c r="N86" s="11"/>
      <c r="O86" s="11"/>
      <c r="P86" s="11"/>
      <c r="Q86" s="11"/>
      <c r="R86" s="11"/>
      <c r="S86" s="363" t="s">
        <v>133</v>
      </c>
      <c r="T86" s="11"/>
      <c r="U86" s="11"/>
      <c r="V86" s="11"/>
      <c r="W86" s="11"/>
      <c r="X86" s="11"/>
      <c r="Y86" s="11"/>
      <c r="Z86" s="11"/>
      <c r="AA86" s="814"/>
      <c r="AB86" s="814"/>
    </row>
    <row r="87" spans="2:28">
      <c r="B87" s="362" t="s">
        <v>684</v>
      </c>
      <c r="C87" s="362" t="s">
        <v>515</v>
      </c>
      <c r="D87" s="11"/>
      <c r="E87" s="35" t="s">
        <v>133</v>
      </c>
      <c r="F87" s="814"/>
      <c r="G87" s="813"/>
      <c r="H87" s="11"/>
      <c r="I87" s="11"/>
      <c r="J87" s="11"/>
      <c r="K87" s="35" t="s">
        <v>571</v>
      </c>
      <c r="L87" s="815" t="s">
        <v>685</v>
      </c>
      <c r="M87" s="11"/>
      <c r="N87" s="11"/>
      <c r="O87" s="11"/>
      <c r="P87" s="11"/>
      <c r="Q87" s="11"/>
      <c r="R87" s="11"/>
      <c r="S87" s="363" t="s">
        <v>583</v>
      </c>
      <c r="T87" s="11"/>
      <c r="U87" s="35" t="s">
        <v>133</v>
      </c>
      <c r="V87" s="11"/>
      <c r="W87" s="11"/>
      <c r="X87" s="11"/>
      <c r="Y87" s="11"/>
      <c r="Z87" s="35"/>
      <c r="AA87" s="363" t="s">
        <v>133</v>
      </c>
      <c r="AB87" s="814"/>
    </row>
    <row r="88" spans="2:28">
      <c r="B88" s="362" t="s">
        <v>72</v>
      </c>
      <c r="C88" s="362" t="s">
        <v>686</v>
      </c>
      <c r="D88" s="11"/>
      <c r="E88" s="35" t="s">
        <v>133</v>
      </c>
      <c r="F88" s="814"/>
      <c r="G88" s="362"/>
      <c r="H88" s="11"/>
      <c r="I88" s="11"/>
      <c r="J88" s="11"/>
      <c r="K88" s="35" t="s">
        <v>133</v>
      </c>
      <c r="L88" s="11"/>
      <c r="M88" s="35" t="s">
        <v>566</v>
      </c>
      <c r="N88" s="11"/>
      <c r="O88" s="35"/>
      <c r="P88" s="11"/>
      <c r="Q88" s="11"/>
      <c r="R88" s="11"/>
      <c r="S88" s="363" t="s">
        <v>133</v>
      </c>
      <c r="T88" s="11"/>
      <c r="U88" s="35" t="s">
        <v>133</v>
      </c>
      <c r="V88" s="11"/>
      <c r="W88" s="35" t="s">
        <v>133</v>
      </c>
      <c r="X88" s="11"/>
      <c r="Y88" s="11"/>
      <c r="Z88" s="35"/>
      <c r="AA88" s="363" t="s">
        <v>133</v>
      </c>
      <c r="AB88" s="814"/>
    </row>
    <row r="89" spans="2:28">
      <c r="B89" s="362" t="s">
        <v>137</v>
      </c>
      <c r="C89" s="362" t="s">
        <v>687</v>
      </c>
      <c r="D89" s="11"/>
      <c r="E89" s="35" t="s">
        <v>133</v>
      </c>
      <c r="F89" s="814"/>
      <c r="G89" s="362" t="s">
        <v>133</v>
      </c>
      <c r="H89" s="11"/>
      <c r="I89" s="11"/>
      <c r="J89" s="11"/>
      <c r="K89" s="11"/>
      <c r="L89" s="11"/>
      <c r="M89" s="35" t="s">
        <v>566</v>
      </c>
      <c r="N89" s="11"/>
      <c r="O89" s="35"/>
      <c r="P89" s="11"/>
      <c r="Q89" s="11"/>
      <c r="R89" s="11"/>
      <c r="S89" s="814"/>
      <c r="T89" s="11"/>
      <c r="U89" s="11"/>
      <c r="V89" s="11"/>
      <c r="W89" s="11"/>
      <c r="X89" s="11"/>
      <c r="Y89" s="11"/>
      <c r="Z89" s="35"/>
      <c r="AA89" s="363" t="s">
        <v>557</v>
      </c>
      <c r="AB89" s="814"/>
    </row>
    <row r="90" spans="2:28">
      <c r="B90" s="362" t="s">
        <v>89</v>
      </c>
      <c r="C90" s="362" t="s">
        <v>688</v>
      </c>
      <c r="D90" s="11"/>
      <c r="E90" s="35" t="s">
        <v>133</v>
      </c>
      <c r="F90" s="814"/>
      <c r="G90" s="362" t="s">
        <v>133</v>
      </c>
      <c r="H90" s="11"/>
      <c r="I90" s="35" t="s">
        <v>566</v>
      </c>
      <c r="J90" s="11"/>
      <c r="K90" s="11"/>
      <c r="L90" s="11"/>
      <c r="M90" s="35" t="s">
        <v>566</v>
      </c>
      <c r="N90" s="11"/>
      <c r="O90" s="35" t="s">
        <v>133</v>
      </c>
      <c r="P90" s="11"/>
      <c r="Q90" s="11"/>
      <c r="R90" s="11"/>
      <c r="S90" s="363" t="s">
        <v>689</v>
      </c>
      <c r="T90" s="11"/>
      <c r="U90" s="35" t="s">
        <v>133</v>
      </c>
      <c r="V90" s="11"/>
      <c r="W90" s="35" t="s">
        <v>133</v>
      </c>
      <c r="X90" s="11"/>
      <c r="Y90" s="35" t="s">
        <v>690</v>
      </c>
      <c r="Z90" s="815" t="s">
        <v>691</v>
      </c>
      <c r="AA90" s="363" t="s">
        <v>692</v>
      </c>
      <c r="AB90" s="816" t="s">
        <v>693</v>
      </c>
    </row>
    <row r="91" spans="2:28">
      <c r="B91" s="362" t="s">
        <v>57</v>
      </c>
      <c r="C91" s="362" t="s">
        <v>554</v>
      </c>
      <c r="D91" s="11"/>
      <c r="E91" s="35" t="s">
        <v>133</v>
      </c>
      <c r="F91" s="814"/>
      <c r="G91" s="813"/>
      <c r="H91" s="11"/>
      <c r="I91" s="11"/>
      <c r="J91" s="11"/>
      <c r="K91" s="11"/>
      <c r="L91" s="11"/>
      <c r="M91" s="35" t="s">
        <v>133</v>
      </c>
      <c r="N91" s="11"/>
      <c r="O91" s="11"/>
      <c r="P91" s="11"/>
      <c r="Q91" s="11"/>
      <c r="R91" s="11"/>
      <c r="S91" s="363" t="s">
        <v>583</v>
      </c>
      <c r="T91" s="11"/>
      <c r="U91" s="35" t="s">
        <v>133</v>
      </c>
      <c r="V91" s="11"/>
      <c r="W91" s="35" t="s">
        <v>133</v>
      </c>
      <c r="X91" s="11"/>
      <c r="Y91" s="11"/>
      <c r="Z91" s="35"/>
      <c r="AA91" s="363" t="s">
        <v>133</v>
      </c>
      <c r="AB91" s="816" t="s">
        <v>694</v>
      </c>
    </row>
    <row r="92" spans="2:28">
      <c r="B92" s="362" t="s">
        <v>140</v>
      </c>
      <c r="C92" s="362" t="s">
        <v>515</v>
      </c>
      <c r="D92" s="11"/>
      <c r="E92" s="35" t="s">
        <v>133</v>
      </c>
      <c r="F92" s="814"/>
      <c r="G92" s="362"/>
      <c r="H92" s="11"/>
      <c r="I92" s="11"/>
      <c r="J92" s="11"/>
      <c r="K92" s="35" t="s">
        <v>133</v>
      </c>
      <c r="L92" s="11"/>
      <c r="M92" s="35" t="s">
        <v>133</v>
      </c>
      <c r="N92" s="11"/>
      <c r="O92" s="11"/>
      <c r="P92" s="11"/>
      <c r="Q92" s="11"/>
      <c r="R92" s="11"/>
      <c r="S92" s="363" t="s">
        <v>133</v>
      </c>
      <c r="T92" s="11"/>
      <c r="U92" s="35" t="s">
        <v>556</v>
      </c>
      <c r="V92" s="11"/>
      <c r="W92" s="11"/>
      <c r="X92" s="11"/>
      <c r="Y92" s="11"/>
      <c r="Z92" s="11"/>
      <c r="AA92" s="814"/>
      <c r="AB92" s="814"/>
    </row>
    <row r="93" spans="2:28">
      <c r="B93" s="362" t="s">
        <v>31</v>
      </c>
      <c r="C93" s="362" t="s">
        <v>515</v>
      </c>
      <c r="D93" s="11"/>
      <c r="E93" s="35" t="s">
        <v>133</v>
      </c>
      <c r="F93" s="814"/>
      <c r="G93" s="813"/>
      <c r="H93" s="11"/>
      <c r="I93" s="11"/>
      <c r="J93" s="11"/>
      <c r="K93" s="11"/>
      <c r="L93" s="11"/>
      <c r="M93" s="11"/>
      <c r="N93" s="11"/>
      <c r="O93" s="11"/>
      <c r="P93" s="11"/>
      <c r="Q93" s="11"/>
      <c r="R93" s="11"/>
      <c r="S93" s="814"/>
      <c r="T93" s="11"/>
      <c r="U93" s="11"/>
      <c r="V93" s="11"/>
      <c r="W93" s="11"/>
      <c r="X93" s="11"/>
      <c r="Y93" s="11"/>
      <c r="Z93" s="11"/>
      <c r="AA93" s="814"/>
      <c r="AB93" s="814"/>
    </row>
    <row r="94" spans="2:28">
      <c r="B94" s="362" t="s">
        <v>695</v>
      </c>
      <c r="C94" s="362"/>
      <c r="D94" s="11"/>
      <c r="E94" s="35" t="s">
        <v>133</v>
      </c>
      <c r="F94" s="814"/>
      <c r="G94" s="813"/>
      <c r="H94" s="11"/>
      <c r="I94" s="11"/>
      <c r="J94" s="11"/>
      <c r="K94" s="11"/>
      <c r="L94" s="11"/>
      <c r="M94" s="11"/>
      <c r="N94" s="11"/>
      <c r="O94" s="11"/>
      <c r="P94" s="11"/>
      <c r="Q94" s="11"/>
      <c r="R94" s="11"/>
      <c r="S94" s="814"/>
      <c r="T94" s="11"/>
      <c r="U94" s="11"/>
      <c r="V94" s="11"/>
      <c r="W94" s="11"/>
      <c r="X94" s="11"/>
      <c r="Y94" s="11"/>
      <c r="Z94" s="11"/>
      <c r="AA94" s="814"/>
      <c r="AB94" s="814"/>
    </row>
    <row r="95" spans="2:28">
      <c r="B95" s="362" t="s">
        <v>56</v>
      </c>
      <c r="C95" s="362" t="s">
        <v>554</v>
      </c>
      <c r="D95" s="11"/>
      <c r="E95" s="35" t="s">
        <v>133</v>
      </c>
      <c r="F95" s="814"/>
      <c r="G95" s="362"/>
      <c r="H95" s="11"/>
      <c r="I95" s="11"/>
      <c r="J95" s="11"/>
      <c r="K95" s="35" t="s">
        <v>133</v>
      </c>
      <c r="L95" s="11"/>
      <c r="M95" s="11"/>
      <c r="N95" s="11"/>
      <c r="O95" s="11"/>
      <c r="P95" s="11"/>
      <c r="Q95" s="11"/>
      <c r="R95" s="11"/>
      <c r="S95" s="363" t="s">
        <v>133</v>
      </c>
      <c r="T95" s="11"/>
      <c r="U95" s="35" t="s">
        <v>133</v>
      </c>
      <c r="V95" s="11"/>
      <c r="W95" s="35" t="s">
        <v>133</v>
      </c>
      <c r="X95" s="11"/>
      <c r="Y95" s="11"/>
      <c r="Z95" s="35"/>
      <c r="AA95" s="363" t="s">
        <v>133</v>
      </c>
      <c r="AB95" s="814"/>
    </row>
    <row r="96" spans="2:28">
      <c r="B96" s="362" t="s">
        <v>66</v>
      </c>
      <c r="C96" s="362"/>
      <c r="D96" s="35" t="s">
        <v>696</v>
      </c>
      <c r="E96" s="35" t="s">
        <v>133</v>
      </c>
      <c r="F96" s="814"/>
      <c r="G96" s="362" t="s">
        <v>133</v>
      </c>
      <c r="H96" s="11"/>
      <c r="I96" s="11"/>
      <c r="J96" s="11"/>
      <c r="K96" s="11"/>
      <c r="L96" s="11"/>
      <c r="M96" s="35" t="s">
        <v>133</v>
      </c>
      <c r="N96" s="11"/>
      <c r="O96" s="11"/>
      <c r="P96" s="11"/>
      <c r="Q96" s="11"/>
      <c r="R96" s="11"/>
      <c r="S96" s="363" t="s">
        <v>133</v>
      </c>
      <c r="T96" s="11"/>
      <c r="U96" s="35" t="s">
        <v>133</v>
      </c>
      <c r="V96" s="11"/>
      <c r="W96" s="11"/>
      <c r="X96" s="11"/>
      <c r="Y96" s="11"/>
      <c r="Z96" s="35"/>
      <c r="AA96" s="363" t="s">
        <v>133</v>
      </c>
      <c r="AB96" s="814"/>
    </row>
    <row r="97" spans="2:28">
      <c r="B97" s="362" t="s">
        <v>697</v>
      </c>
      <c r="C97" s="813"/>
      <c r="D97" s="11"/>
      <c r="E97" s="35" t="s">
        <v>133</v>
      </c>
      <c r="F97" s="814"/>
      <c r="G97" s="813"/>
      <c r="H97" s="11"/>
      <c r="I97" s="11"/>
      <c r="J97" s="11"/>
      <c r="K97" s="11"/>
      <c r="L97" s="11"/>
      <c r="M97" s="11"/>
      <c r="N97" s="11"/>
      <c r="O97" s="11"/>
      <c r="P97" s="11"/>
      <c r="Q97" s="11"/>
      <c r="R97" s="11"/>
      <c r="S97" s="814"/>
      <c r="T97" s="11"/>
      <c r="U97" s="11"/>
      <c r="V97" s="11"/>
      <c r="W97" s="11"/>
      <c r="X97" s="11"/>
      <c r="Y97" s="11"/>
      <c r="Z97" s="11"/>
      <c r="AA97" s="814"/>
      <c r="AB97" s="814"/>
    </row>
    <row r="98" spans="2:28">
      <c r="B98" s="362" t="s">
        <v>11</v>
      </c>
      <c r="C98" s="362" t="s">
        <v>554</v>
      </c>
      <c r="D98" s="11"/>
      <c r="E98" s="35" t="s">
        <v>133</v>
      </c>
      <c r="F98" s="814"/>
      <c r="G98" s="813"/>
      <c r="H98" s="11"/>
      <c r="I98" s="11"/>
      <c r="J98" s="11"/>
      <c r="K98" s="11"/>
      <c r="L98" s="11"/>
      <c r="M98" s="11"/>
      <c r="N98" s="11"/>
      <c r="O98" s="11"/>
      <c r="P98" s="11"/>
      <c r="Q98" s="11"/>
      <c r="R98" s="11"/>
      <c r="S98" s="814"/>
      <c r="T98" s="11"/>
      <c r="U98" s="35" t="s">
        <v>133</v>
      </c>
      <c r="V98" s="11"/>
      <c r="W98" s="35" t="s">
        <v>133</v>
      </c>
      <c r="X98" s="11"/>
      <c r="Y98" s="11"/>
      <c r="Z98" s="11"/>
      <c r="AA98" s="814"/>
      <c r="AB98" s="814"/>
    </row>
    <row r="99" spans="2:28">
      <c r="B99" s="362" t="s">
        <v>698</v>
      </c>
      <c r="C99" s="362" t="s">
        <v>554</v>
      </c>
      <c r="D99" s="11"/>
      <c r="E99" s="35" t="s">
        <v>133</v>
      </c>
      <c r="F99" s="814"/>
      <c r="G99" s="813"/>
      <c r="H99" s="11"/>
      <c r="I99" s="11"/>
      <c r="J99" s="11"/>
      <c r="K99" s="11"/>
      <c r="L99" s="11"/>
      <c r="M99" s="11"/>
      <c r="N99" s="11"/>
      <c r="O99" s="11"/>
      <c r="P99" s="11"/>
      <c r="Q99" s="11"/>
      <c r="R99" s="11"/>
      <c r="S99" s="814"/>
      <c r="T99" s="11"/>
      <c r="U99" s="11"/>
      <c r="V99" s="11"/>
      <c r="W99" s="11"/>
      <c r="X99" s="11"/>
      <c r="Y99" s="11"/>
      <c r="Z99" s="11"/>
      <c r="AA99" s="814"/>
      <c r="AB99" s="816" t="s">
        <v>624</v>
      </c>
    </row>
    <row r="100" spans="2:28">
      <c r="B100" s="362" t="s">
        <v>699</v>
      </c>
      <c r="C100" s="362" t="s">
        <v>515</v>
      </c>
      <c r="D100" s="11"/>
      <c r="E100" s="35" t="s">
        <v>133</v>
      </c>
      <c r="F100" s="814"/>
      <c r="G100" s="813"/>
      <c r="H100" s="11"/>
      <c r="I100" s="11"/>
      <c r="J100" s="11"/>
      <c r="K100" s="35" t="s">
        <v>133</v>
      </c>
      <c r="L100" s="11"/>
      <c r="M100" s="11"/>
      <c r="N100" s="11"/>
      <c r="O100" s="11"/>
      <c r="P100" s="11"/>
      <c r="Q100" s="11"/>
      <c r="R100" s="11"/>
      <c r="S100" s="814"/>
      <c r="T100" s="11"/>
      <c r="U100" s="35" t="s">
        <v>133</v>
      </c>
      <c r="V100" s="11"/>
      <c r="W100" s="11"/>
      <c r="X100" s="11"/>
      <c r="Y100" s="11"/>
      <c r="Z100" s="11"/>
      <c r="AA100" s="814"/>
      <c r="AB100" s="814"/>
    </row>
    <row r="101" spans="2:28">
      <c r="B101" s="362" t="s">
        <v>398</v>
      </c>
      <c r="C101" s="362" t="s">
        <v>515</v>
      </c>
      <c r="D101" s="11"/>
      <c r="E101" s="35" t="s">
        <v>133</v>
      </c>
      <c r="F101" s="814"/>
      <c r="G101" s="813"/>
      <c r="H101" s="11"/>
      <c r="I101" s="11"/>
      <c r="J101" s="11"/>
      <c r="K101" s="35" t="s">
        <v>133</v>
      </c>
      <c r="L101" s="11"/>
      <c r="M101" s="35" t="s">
        <v>133</v>
      </c>
      <c r="N101" s="11"/>
      <c r="O101" s="11"/>
      <c r="P101" s="11"/>
      <c r="Q101" s="11"/>
      <c r="R101" s="11"/>
      <c r="S101" s="363" t="s">
        <v>133</v>
      </c>
      <c r="T101" s="11"/>
      <c r="U101" s="35" t="s">
        <v>133</v>
      </c>
      <c r="V101" s="11"/>
      <c r="W101" s="35" t="s">
        <v>133</v>
      </c>
      <c r="X101" s="11"/>
      <c r="Y101" s="11"/>
      <c r="Z101" s="11"/>
      <c r="AA101" s="814"/>
      <c r="AB101" s="814"/>
    </row>
    <row r="102" spans="2:28">
      <c r="B102" s="362" t="s">
        <v>298</v>
      </c>
      <c r="C102" s="362" t="s">
        <v>515</v>
      </c>
      <c r="D102" s="11"/>
      <c r="E102" s="35" t="s">
        <v>133</v>
      </c>
      <c r="F102" s="814"/>
      <c r="G102" s="813"/>
      <c r="H102" s="11"/>
      <c r="I102" s="11"/>
      <c r="J102" s="11"/>
      <c r="K102" s="11"/>
      <c r="L102" s="11"/>
      <c r="M102" s="11"/>
      <c r="N102" s="11"/>
      <c r="O102" s="11"/>
      <c r="P102" s="11"/>
      <c r="Q102" s="11"/>
      <c r="R102" s="11"/>
      <c r="S102" s="814"/>
      <c r="T102" s="11"/>
      <c r="U102" s="35" t="s">
        <v>133</v>
      </c>
      <c r="V102" s="11"/>
      <c r="W102" s="11"/>
      <c r="X102" s="11"/>
      <c r="Y102" s="11"/>
      <c r="Z102" s="11"/>
      <c r="AA102" s="814"/>
      <c r="AB102" s="816" t="s">
        <v>624</v>
      </c>
    </row>
    <row r="103" spans="2:28">
      <c r="B103" s="362" t="s">
        <v>50</v>
      </c>
      <c r="C103" s="362" t="s">
        <v>700</v>
      </c>
      <c r="D103" s="11"/>
      <c r="E103" s="35" t="s">
        <v>133</v>
      </c>
      <c r="F103" s="814"/>
      <c r="G103" s="362" t="s">
        <v>133</v>
      </c>
      <c r="H103" s="11"/>
      <c r="I103" s="35" t="s">
        <v>133</v>
      </c>
      <c r="J103" s="11"/>
      <c r="K103" s="11"/>
      <c r="L103" s="11"/>
      <c r="M103" s="35" t="s">
        <v>133</v>
      </c>
      <c r="N103" s="11"/>
      <c r="O103" s="11"/>
      <c r="P103" s="11"/>
      <c r="Q103" s="11"/>
      <c r="R103" s="11"/>
      <c r="S103" s="363" t="s">
        <v>133</v>
      </c>
      <c r="T103" s="11"/>
      <c r="U103" s="35" t="s">
        <v>133</v>
      </c>
      <c r="V103" s="11"/>
      <c r="W103" s="35" t="s">
        <v>133</v>
      </c>
      <c r="X103" s="11"/>
      <c r="Y103" s="11"/>
      <c r="Z103" s="35"/>
      <c r="AA103" s="363" t="s">
        <v>133</v>
      </c>
      <c r="AB103" s="814"/>
    </row>
    <row r="104" spans="2:28">
      <c r="B104" s="362" t="s">
        <v>701</v>
      </c>
      <c r="C104" s="362" t="s">
        <v>645</v>
      </c>
      <c r="D104" s="11"/>
      <c r="E104" s="35" t="s">
        <v>133</v>
      </c>
      <c r="F104" s="814"/>
      <c r="G104" s="362" t="s">
        <v>133</v>
      </c>
      <c r="H104" s="11"/>
      <c r="I104" s="11"/>
      <c r="J104" s="11"/>
      <c r="K104" s="11"/>
      <c r="L104" s="11"/>
      <c r="M104" s="11"/>
      <c r="N104" s="11"/>
      <c r="O104" s="11"/>
      <c r="P104" s="11"/>
      <c r="Q104" s="11"/>
      <c r="R104" s="11"/>
      <c r="S104" s="814"/>
      <c r="T104" s="11"/>
      <c r="U104" s="35" t="s">
        <v>571</v>
      </c>
      <c r="V104" s="11"/>
      <c r="W104" s="35" t="s">
        <v>133</v>
      </c>
      <c r="X104" s="11"/>
      <c r="Y104" s="35" t="s">
        <v>133</v>
      </c>
      <c r="Z104" s="35"/>
      <c r="AA104" s="363" t="s">
        <v>133</v>
      </c>
      <c r="AB104" s="816" t="s">
        <v>624</v>
      </c>
    </row>
    <row r="105" spans="2:28">
      <c r="B105" s="362" t="s">
        <v>702</v>
      </c>
      <c r="C105" s="362" t="s">
        <v>645</v>
      </c>
      <c r="D105" s="11"/>
      <c r="E105" s="35" t="s">
        <v>133</v>
      </c>
      <c r="F105" s="814"/>
      <c r="G105" s="813"/>
      <c r="H105" s="11"/>
      <c r="I105" s="11"/>
      <c r="J105" s="11"/>
      <c r="K105" s="11"/>
      <c r="L105" s="11"/>
      <c r="M105" s="11"/>
      <c r="N105" s="11"/>
      <c r="O105" s="11"/>
      <c r="P105" s="11"/>
      <c r="Q105" s="11"/>
      <c r="R105" s="11"/>
      <c r="S105" s="363" t="s">
        <v>133</v>
      </c>
      <c r="T105" s="815" t="s">
        <v>703</v>
      </c>
      <c r="U105" s="35"/>
      <c r="V105" s="11"/>
      <c r="W105" s="11"/>
      <c r="X105" s="11"/>
      <c r="Y105" s="11"/>
      <c r="Z105" s="11"/>
      <c r="AA105" s="814"/>
      <c r="AB105" s="814"/>
    </row>
    <row r="106" spans="2:28">
      <c r="B106" s="362" t="s">
        <v>399</v>
      </c>
      <c r="C106" s="362" t="s">
        <v>515</v>
      </c>
      <c r="D106" s="11"/>
      <c r="E106" s="35" t="s">
        <v>133</v>
      </c>
      <c r="F106" s="814"/>
      <c r="G106" s="813"/>
      <c r="H106" s="11"/>
      <c r="I106" s="11"/>
      <c r="J106" s="11"/>
      <c r="K106" s="35" t="s">
        <v>133</v>
      </c>
      <c r="L106" s="11"/>
      <c r="M106" s="35" t="s">
        <v>133</v>
      </c>
      <c r="N106" s="11"/>
      <c r="O106" s="11"/>
      <c r="P106" s="11"/>
      <c r="Q106" s="11"/>
      <c r="R106" s="11"/>
      <c r="S106" s="363" t="s">
        <v>583</v>
      </c>
      <c r="T106" s="11"/>
      <c r="U106" s="35" t="s">
        <v>133</v>
      </c>
      <c r="V106" s="11"/>
      <c r="W106" s="35" t="s">
        <v>133</v>
      </c>
      <c r="X106" s="11"/>
      <c r="Y106" s="11"/>
      <c r="Z106" s="11"/>
      <c r="AA106" s="814"/>
      <c r="AB106" s="814"/>
    </row>
    <row r="107" spans="2:28">
      <c r="B107" s="362" t="s">
        <v>155</v>
      </c>
      <c r="C107" s="362" t="s">
        <v>704</v>
      </c>
      <c r="D107" s="11"/>
      <c r="E107" s="35" t="s">
        <v>133</v>
      </c>
      <c r="F107" s="814"/>
      <c r="G107" s="362" t="s">
        <v>133</v>
      </c>
      <c r="H107" s="11"/>
      <c r="I107" s="11"/>
      <c r="J107" s="11"/>
      <c r="K107" s="35" t="s">
        <v>133</v>
      </c>
      <c r="L107" s="11"/>
      <c r="M107" s="11"/>
      <c r="N107" s="11"/>
      <c r="O107" s="35" t="s">
        <v>133</v>
      </c>
      <c r="P107" s="11"/>
      <c r="Q107" s="11"/>
      <c r="R107" s="11"/>
      <c r="S107" s="363" t="s">
        <v>133</v>
      </c>
      <c r="T107" s="11"/>
      <c r="U107" s="35" t="s">
        <v>133</v>
      </c>
      <c r="V107" s="11"/>
      <c r="W107" s="11"/>
      <c r="X107" s="11"/>
      <c r="Y107" s="11"/>
      <c r="Z107" s="35"/>
      <c r="AA107" s="363" t="s">
        <v>558</v>
      </c>
      <c r="AB107" s="814"/>
    </row>
    <row r="108" spans="2:28">
      <c r="B108" s="362" t="s">
        <v>303</v>
      </c>
      <c r="C108" s="362" t="s">
        <v>515</v>
      </c>
      <c r="D108" s="11"/>
      <c r="E108" s="35" t="s">
        <v>133</v>
      </c>
      <c r="F108" s="814"/>
      <c r="G108" s="362" t="s">
        <v>133</v>
      </c>
      <c r="H108" s="11"/>
      <c r="I108" s="11"/>
      <c r="J108" s="11"/>
      <c r="K108" s="11"/>
      <c r="L108" s="11"/>
      <c r="M108" s="11"/>
      <c r="N108" s="11"/>
      <c r="O108" s="11"/>
      <c r="P108" s="11"/>
      <c r="Q108" s="35" t="s">
        <v>133</v>
      </c>
      <c r="R108" s="11"/>
      <c r="S108" s="363" t="s">
        <v>133</v>
      </c>
      <c r="T108" s="11"/>
      <c r="U108" s="11"/>
      <c r="V108" s="11"/>
      <c r="W108" s="11"/>
      <c r="X108" s="11"/>
      <c r="Y108" s="11"/>
      <c r="Z108" s="35"/>
      <c r="AA108" s="363" t="s">
        <v>133</v>
      </c>
      <c r="AB108" s="814"/>
    </row>
    <row r="109" spans="2:28">
      <c r="B109" s="362" t="s">
        <v>158</v>
      </c>
      <c r="C109" s="362" t="s">
        <v>705</v>
      </c>
      <c r="D109" s="11"/>
      <c r="E109" s="35" t="s">
        <v>133</v>
      </c>
      <c r="F109" s="814"/>
      <c r="G109" s="813"/>
      <c r="H109" s="11"/>
      <c r="I109" s="11"/>
      <c r="J109" s="11"/>
      <c r="K109" s="35" t="s">
        <v>133</v>
      </c>
      <c r="L109" s="11"/>
      <c r="M109" s="11"/>
      <c r="N109" s="11"/>
      <c r="O109" s="11"/>
      <c r="P109" s="11"/>
      <c r="Q109" s="11"/>
      <c r="R109" s="11"/>
      <c r="S109" s="363" t="s">
        <v>133</v>
      </c>
      <c r="T109" s="11"/>
      <c r="U109" s="35" t="s">
        <v>556</v>
      </c>
      <c r="V109" s="11"/>
      <c r="W109" s="11"/>
      <c r="X109" s="11"/>
      <c r="Y109" s="11"/>
      <c r="Z109" s="35"/>
      <c r="AA109" s="363" t="s">
        <v>557</v>
      </c>
      <c r="AB109" s="814"/>
    </row>
    <row r="110" spans="2:28">
      <c r="B110" s="362" t="s">
        <v>706</v>
      </c>
      <c r="C110" s="362" t="s">
        <v>704</v>
      </c>
      <c r="D110" s="11"/>
      <c r="E110" s="821"/>
      <c r="F110" s="814"/>
      <c r="G110" s="813"/>
      <c r="H110" s="11"/>
      <c r="I110" s="11"/>
      <c r="J110" s="11"/>
      <c r="K110" s="11"/>
      <c r="L110" s="11"/>
      <c r="M110" s="11"/>
      <c r="N110" s="11"/>
      <c r="O110" s="11"/>
      <c r="P110" s="11"/>
      <c r="Q110" s="11"/>
      <c r="R110" s="11"/>
      <c r="S110" s="814"/>
      <c r="T110" s="11"/>
      <c r="U110" s="35" t="s">
        <v>133</v>
      </c>
      <c r="V110" s="11"/>
      <c r="W110" s="11"/>
      <c r="X110" s="11"/>
      <c r="Y110" s="11"/>
      <c r="Z110" s="11"/>
      <c r="AA110" s="814"/>
      <c r="AB110" s="814"/>
    </row>
    <row r="111" spans="2:28">
      <c r="B111" s="362" t="s">
        <v>161</v>
      </c>
      <c r="C111" s="362" t="s">
        <v>707</v>
      </c>
      <c r="D111" s="11"/>
      <c r="E111" s="35" t="s">
        <v>133</v>
      </c>
      <c r="F111" s="814"/>
      <c r="G111" s="362" t="s">
        <v>133</v>
      </c>
      <c r="H111" s="11"/>
      <c r="I111" s="11"/>
      <c r="J111" s="11"/>
      <c r="K111" s="11"/>
      <c r="L111" s="11"/>
      <c r="M111" s="11"/>
      <c r="N111" s="11"/>
      <c r="O111" s="11"/>
      <c r="P111" s="11"/>
      <c r="Q111" s="11"/>
      <c r="R111" s="11"/>
      <c r="S111" s="814"/>
      <c r="T111" s="11"/>
      <c r="U111" s="35" t="s">
        <v>557</v>
      </c>
      <c r="V111" s="11"/>
      <c r="W111" s="11"/>
      <c r="X111" s="11"/>
      <c r="Y111" s="11"/>
      <c r="Z111" s="35"/>
      <c r="AA111" s="363" t="s">
        <v>557</v>
      </c>
      <c r="AB111" s="816" t="s">
        <v>624</v>
      </c>
    </row>
    <row r="112" spans="2:28">
      <c r="B112" s="362" t="s">
        <v>62</v>
      </c>
      <c r="C112" s="362" t="s">
        <v>708</v>
      </c>
      <c r="D112" s="11"/>
      <c r="E112" s="35" t="s">
        <v>133</v>
      </c>
      <c r="F112" s="814"/>
      <c r="G112" s="362" t="s">
        <v>133</v>
      </c>
      <c r="H112" s="11"/>
      <c r="I112" s="35" t="s">
        <v>133</v>
      </c>
      <c r="J112" s="11"/>
      <c r="K112" s="35" t="s">
        <v>566</v>
      </c>
      <c r="L112" s="11"/>
      <c r="M112" s="35" t="s">
        <v>133</v>
      </c>
      <c r="N112" s="11"/>
      <c r="O112" s="11"/>
      <c r="P112" s="11"/>
      <c r="Q112" s="11"/>
      <c r="R112" s="11"/>
      <c r="S112" s="363" t="s">
        <v>133</v>
      </c>
      <c r="T112" s="11"/>
      <c r="U112" s="35" t="s">
        <v>133</v>
      </c>
      <c r="V112" s="11"/>
      <c r="W112" s="11"/>
      <c r="X112" s="11"/>
      <c r="Y112" s="11"/>
      <c r="Z112" s="35"/>
      <c r="AA112" s="363" t="s">
        <v>133</v>
      </c>
      <c r="AB112" s="814"/>
    </row>
    <row r="113" spans="2:28">
      <c r="B113" s="362" t="s">
        <v>43</v>
      </c>
      <c r="C113" s="362" t="s">
        <v>709</v>
      </c>
      <c r="D113" s="11"/>
      <c r="E113" s="35" t="s">
        <v>133</v>
      </c>
      <c r="F113" s="814"/>
      <c r="G113" s="362" t="s">
        <v>133</v>
      </c>
      <c r="H113" s="11"/>
      <c r="I113" s="11"/>
      <c r="J113" s="11"/>
      <c r="K113" s="11"/>
      <c r="L113" s="11"/>
      <c r="M113" s="11"/>
      <c r="N113" s="11"/>
      <c r="O113" s="11"/>
      <c r="P113" s="11"/>
      <c r="Q113" s="11"/>
      <c r="R113" s="11"/>
      <c r="S113" s="363" t="s">
        <v>133</v>
      </c>
      <c r="T113" s="11"/>
      <c r="U113" s="11"/>
      <c r="V113" s="11"/>
      <c r="W113" s="11"/>
      <c r="X113" s="11"/>
      <c r="Y113" s="11"/>
      <c r="Z113" s="11"/>
      <c r="AA113" s="814"/>
      <c r="AB113" s="814"/>
    </row>
    <row r="114" spans="2:28">
      <c r="B114" s="362" t="s">
        <v>710</v>
      </c>
      <c r="C114" s="362" t="s">
        <v>709</v>
      </c>
      <c r="D114" s="11"/>
      <c r="E114" s="35" t="s">
        <v>133</v>
      </c>
      <c r="F114" s="814"/>
      <c r="G114" s="813"/>
      <c r="H114" s="11"/>
      <c r="I114" s="11"/>
      <c r="J114" s="11"/>
      <c r="K114" s="11"/>
      <c r="L114" s="11"/>
      <c r="M114" s="11"/>
      <c r="N114" s="11"/>
      <c r="O114" s="11"/>
      <c r="P114" s="11"/>
      <c r="Q114" s="11"/>
      <c r="R114" s="11"/>
      <c r="S114" s="814"/>
      <c r="T114" s="11"/>
      <c r="U114" s="35" t="s">
        <v>133</v>
      </c>
      <c r="V114" s="11"/>
      <c r="W114" s="11"/>
      <c r="X114" s="11"/>
      <c r="Y114" s="11"/>
      <c r="Z114" s="11"/>
      <c r="AA114" s="814"/>
      <c r="AB114" s="814"/>
    </row>
    <row r="115" spans="2:28">
      <c r="B115" s="362" t="s">
        <v>163</v>
      </c>
      <c r="C115" s="362" t="s">
        <v>711</v>
      </c>
      <c r="D115" s="11"/>
      <c r="E115" s="821"/>
      <c r="F115" s="814"/>
      <c r="G115" s="813"/>
      <c r="H115" s="11"/>
      <c r="I115" s="11"/>
      <c r="J115" s="11"/>
      <c r="K115" s="35" t="s">
        <v>133</v>
      </c>
      <c r="L115" s="11"/>
      <c r="M115" s="35" t="s">
        <v>566</v>
      </c>
      <c r="N115" s="11"/>
      <c r="O115" s="11"/>
      <c r="P115" s="11"/>
      <c r="Q115" s="11"/>
      <c r="R115" s="11"/>
      <c r="S115" s="363" t="s">
        <v>133</v>
      </c>
      <c r="T115" s="815" t="s">
        <v>712</v>
      </c>
      <c r="U115" s="35" t="s">
        <v>571</v>
      </c>
      <c r="V115" s="11"/>
      <c r="W115" s="35" t="s">
        <v>133</v>
      </c>
      <c r="X115" s="11"/>
      <c r="Y115" s="11"/>
      <c r="Z115" s="35"/>
      <c r="AA115" s="363" t="s">
        <v>604</v>
      </c>
      <c r="AB115" s="814"/>
    </row>
    <row r="116" spans="2:28">
      <c r="B116" s="362" t="s">
        <v>713</v>
      </c>
      <c r="C116" s="362" t="s">
        <v>714</v>
      </c>
      <c r="D116" s="11"/>
      <c r="E116" s="35" t="s">
        <v>133</v>
      </c>
      <c r="F116" s="814"/>
      <c r="G116" s="362" t="s">
        <v>133</v>
      </c>
      <c r="H116" s="11"/>
      <c r="I116" s="11"/>
      <c r="J116" s="11"/>
      <c r="K116" s="11"/>
      <c r="L116" s="11"/>
      <c r="M116" s="35"/>
      <c r="N116" s="11"/>
      <c r="O116" s="11"/>
      <c r="P116" s="11"/>
      <c r="Q116" s="11"/>
      <c r="R116" s="11"/>
      <c r="S116" s="363" t="s">
        <v>133</v>
      </c>
      <c r="T116" s="11"/>
      <c r="U116" s="35" t="s">
        <v>571</v>
      </c>
      <c r="V116" s="815" t="s">
        <v>715</v>
      </c>
      <c r="W116" s="11"/>
      <c r="X116" s="11"/>
      <c r="Y116" s="11"/>
      <c r="Z116" s="11"/>
      <c r="AA116" s="814"/>
      <c r="AB116" s="814"/>
    </row>
    <row r="117" spans="2:28">
      <c r="B117" s="362" t="s">
        <v>53</v>
      </c>
      <c r="C117" s="362" t="s">
        <v>515</v>
      </c>
      <c r="D117" s="11"/>
      <c r="E117" s="35" t="s">
        <v>133</v>
      </c>
      <c r="F117" s="814"/>
      <c r="G117" s="813"/>
      <c r="H117" s="11"/>
      <c r="I117" s="11"/>
      <c r="J117" s="11"/>
      <c r="K117" s="11"/>
      <c r="L117" s="11"/>
      <c r="M117" s="11"/>
      <c r="N117" s="11"/>
      <c r="O117" s="35" t="s">
        <v>133</v>
      </c>
      <c r="P117" s="11"/>
      <c r="Q117" s="11"/>
      <c r="R117" s="11"/>
      <c r="S117" s="814"/>
      <c r="T117" s="11"/>
      <c r="U117" s="11"/>
      <c r="V117" s="11"/>
      <c r="W117" s="11"/>
      <c r="X117" s="11"/>
      <c r="Y117" s="11"/>
      <c r="Z117" s="11"/>
      <c r="AA117" s="814"/>
      <c r="AB117" s="814"/>
    </row>
    <row r="118" spans="2:28">
      <c r="B118" s="362" t="s">
        <v>71</v>
      </c>
      <c r="C118" s="362" t="s">
        <v>716</v>
      </c>
      <c r="D118" s="11"/>
      <c r="E118" s="35" t="s">
        <v>133</v>
      </c>
      <c r="F118" s="814"/>
      <c r="G118" s="813"/>
      <c r="H118" s="11"/>
      <c r="I118" s="11"/>
      <c r="J118" s="11"/>
      <c r="K118" s="11"/>
      <c r="L118" s="11"/>
      <c r="M118" s="35" t="s">
        <v>133</v>
      </c>
      <c r="N118" s="11"/>
      <c r="O118" s="11"/>
      <c r="P118" s="11"/>
      <c r="Q118" s="11"/>
      <c r="R118" s="11"/>
      <c r="S118" s="814"/>
      <c r="T118" s="11"/>
      <c r="U118" s="35" t="s">
        <v>133</v>
      </c>
      <c r="V118" s="11"/>
      <c r="W118" s="11"/>
      <c r="X118" s="11"/>
      <c r="Y118" s="11"/>
      <c r="Z118" s="11"/>
      <c r="AA118" s="814"/>
      <c r="AB118" s="816" t="s">
        <v>624</v>
      </c>
    </row>
    <row r="119" spans="2:28">
      <c r="B119" s="362" t="s">
        <v>52</v>
      </c>
      <c r="C119" s="362"/>
      <c r="D119" s="11"/>
      <c r="E119" s="826" t="s">
        <v>650</v>
      </c>
      <c r="F119" s="814"/>
      <c r="G119" s="362" t="s">
        <v>133</v>
      </c>
      <c r="H119" s="11"/>
      <c r="I119" s="35" t="s">
        <v>133</v>
      </c>
      <c r="J119" s="11"/>
      <c r="K119" s="35" t="s">
        <v>133</v>
      </c>
      <c r="L119" s="11"/>
      <c r="M119" s="35" t="s">
        <v>133</v>
      </c>
      <c r="N119" s="11"/>
      <c r="O119" s="11"/>
      <c r="P119" s="11"/>
      <c r="Q119" s="11"/>
      <c r="R119" s="11"/>
      <c r="S119" s="363" t="s">
        <v>133</v>
      </c>
      <c r="T119" s="11"/>
      <c r="U119" s="35" t="s">
        <v>133</v>
      </c>
      <c r="V119" s="11"/>
      <c r="W119" s="11"/>
      <c r="X119" s="11"/>
      <c r="Y119" s="11"/>
      <c r="Z119" s="35"/>
      <c r="AA119" s="363" t="s">
        <v>133</v>
      </c>
      <c r="AB119" s="814"/>
    </row>
    <row r="120" spans="2:28">
      <c r="B120" s="362" t="s">
        <v>717</v>
      </c>
      <c r="C120" s="362" t="s">
        <v>635</v>
      </c>
      <c r="D120" s="11"/>
      <c r="E120" s="35" t="s">
        <v>133</v>
      </c>
      <c r="F120" s="814"/>
      <c r="G120" s="362" t="s">
        <v>133</v>
      </c>
      <c r="H120" s="11"/>
      <c r="I120" s="11"/>
      <c r="J120" s="11"/>
      <c r="K120" s="11"/>
      <c r="L120" s="11"/>
      <c r="M120" s="11"/>
      <c r="N120" s="11"/>
      <c r="O120" s="11"/>
      <c r="P120" s="11"/>
      <c r="Q120" s="11"/>
      <c r="R120" s="11"/>
      <c r="S120" s="363" t="s">
        <v>133</v>
      </c>
      <c r="T120" s="11"/>
      <c r="U120" s="11"/>
      <c r="V120" s="11"/>
      <c r="W120" s="11"/>
      <c r="X120" s="11"/>
      <c r="Y120" s="11"/>
      <c r="Z120" s="35"/>
      <c r="AA120" s="363" t="s">
        <v>133</v>
      </c>
      <c r="AB120" s="814"/>
    </row>
    <row r="121" spans="2:28">
      <c r="B121" s="362" t="s">
        <v>718</v>
      </c>
      <c r="C121" s="362" t="s">
        <v>512</v>
      </c>
      <c r="D121" s="11"/>
      <c r="E121" s="35" t="s">
        <v>133</v>
      </c>
      <c r="F121" s="814"/>
      <c r="G121" s="813"/>
      <c r="H121" s="11"/>
      <c r="I121" s="11"/>
      <c r="J121" s="11"/>
      <c r="K121" s="11"/>
      <c r="L121" s="11"/>
      <c r="M121" s="11"/>
      <c r="N121" s="11"/>
      <c r="O121" s="11"/>
      <c r="P121" s="11"/>
      <c r="Q121" s="11"/>
      <c r="R121" s="11"/>
      <c r="S121" s="814"/>
      <c r="T121" s="11"/>
      <c r="U121" s="11"/>
      <c r="V121" s="11"/>
      <c r="W121" s="11"/>
      <c r="X121" s="11"/>
      <c r="Y121" s="11"/>
      <c r="Z121" s="11"/>
      <c r="AA121" s="814"/>
      <c r="AB121" s="814"/>
    </row>
    <row r="122" spans="2:28">
      <c r="B122" s="362" t="s">
        <v>719</v>
      </c>
      <c r="C122" s="362" t="s">
        <v>720</v>
      </c>
      <c r="D122" s="11"/>
      <c r="E122" s="821"/>
      <c r="F122" s="814"/>
      <c r="G122" s="362" t="s">
        <v>133</v>
      </c>
      <c r="H122" s="11"/>
      <c r="I122" s="11"/>
      <c r="J122" s="11"/>
      <c r="K122" s="11"/>
      <c r="L122" s="11"/>
      <c r="M122" s="35"/>
      <c r="N122" s="11"/>
      <c r="O122" s="11"/>
      <c r="P122" s="11"/>
      <c r="Q122" s="11"/>
      <c r="R122" s="11"/>
      <c r="S122" s="814"/>
      <c r="T122" s="11"/>
      <c r="U122" s="11"/>
      <c r="V122" s="11"/>
      <c r="W122" s="11"/>
      <c r="X122" s="11"/>
      <c r="Y122" s="11"/>
      <c r="Z122" s="35"/>
      <c r="AA122" s="363" t="s">
        <v>133</v>
      </c>
      <c r="AB122" s="814"/>
    </row>
    <row r="123" spans="2:28">
      <c r="B123" s="362" t="s">
        <v>54</v>
      </c>
      <c r="C123" s="362" t="s">
        <v>515</v>
      </c>
      <c r="D123" s="11"/>
      <c r="E123" s="35" t="s">
        <v>133</v>
      </c>
      <c r="F123" s="814"/>
      <c r="G123" s="362"/>
      <c r="H123" s="11"/>
      <c r="I123" s="35" t="s">
        <v>133</v>
      </c>
      <c r="J123" s="11"/>
      <c r="K123" s="11"/>
      <c r="L123" s="11"/>
      <c r="M123" s="35" t="s">
        <v>133</v>
      </c>
      <c r="N123" s="11"/>
      <c r="O123" s="35" t="s">
        <v>133</v>
      </c>
      <c r="P123" s="11"/>
      <c r="Q123" s="11"/>
      <c r="R123" s="11"/>
      <c r="S123" s="363" t="s">
        <v>133</v>
      </c>
      <c r="T123" s="11"/>
      <c r="U123" s="35" t="s">
        <v>133</v>
      </c>
      <c r="V123" s="11"/>
      <c r="W123" s="11"/>
      <c r="X123" s="11"/>
      <c r="Y123" s="11"/>
      <c r="Z123" s="35"/>
      <c r="AA123" s="363" t="s">
        <v>640</v>
      </c>
      <c r="AB123" s="814"/>
    </row>
    <row r="124" spans="2:28">
      <c r="B124" s="362" t="s">
        <v>721</v>
      </c>
      <c r="C124" s="362" t="s">
        <v>515</v>
      </c>
      <c r="D124" s="11"/>
      <c r="E124" s="35" t="s">
        <v>133</v>
      </c>
      <c r="F124" s="814"/>
      <c r="G124" s="813"/>
      <c r="H124" s="11"/>
      <c r="I124" s="11"/>
      <c r="J124" s="11"/>
      <c r="K124" s="35" t="s">
        <v>133</v>
      </c>
      <c r="L124" s="11"/>
      <c r="M124" s="11"/>
      <c r="N124" s="11"/>
      <c r="O124" s="11"/>
      <c r="P124" s="11"/>
      <c r="Q124" s="11"/>
      <c r="R124" s="11"/>
      <c r="S124" s="814"/>
      <c r="T124" s="11"/>
      <c r="U124" s="35" t="s">
        <v>133</v>
      </c>
      <c r="V124" s="11"/>
      <c r="W124" s="11"/>
      <c r="X124" s="11"/>
      <c r="Y124" s="11"/>
      <c r="Z124" s="11"/>
      <c r="AA124" s="814"/>
      <c r="AB124" s="814"/>
    </row>
    <row r="125" spans="2:28">
      <c r="B125" s="362" t="s">
        <v>722</v>
      </c>
      <c r="C125" s="362" t="s">
        <v>645</v>
      </c>
      <c r="D125" s="11"/>
      <c r="E125" s="35" t="s">
        <v>133</v>
      </c>
      <c r="F125" s="814"/>
      <c r="G125" s="813"/>
      <c r="H125" s="11"/>
      <c r="I125" s="11"/>
      <c r="J125" s="11"/>
      <c r="K125" s="35" t="s">
        <v>133</v>
      </c>
      <c r="L125" s="11"/>
      <c r="M125" s="11"/>
      <c r="N125" s="11"/>
      <c r="O125" s="11"/>
      <c r="P125" s="11"/>
      <c r="Q125" s="11"/>
      <c r="R125" s="11"/>
      <c r="S125" s="814"/>
      <c r="T125" s="11"/>
      <c r="U125" s="11"/>
      <c r="V125" s="11"/>
      <c r="W125" s="11"/>
      <c r="X125" s="11"/>
      <c r="Y125" s="11"/>
      <c r="Z125" s="11"/>
      <c r="AA125" s="814"/>
      <c r="AB125" s="814"/>
    </row>
    <row r="126" spans="2:28">
      <c r="B126" s="362" t="s">
        <v>318</v>
      </c>
      <c r="C126" s="362" t="s">
        <v>515</v>
      </c>
      <c r="D126" s="11"/>
      <c r="E126" s="35" t="s">
        <v>133</v>
      </c>
      <c r="F126" s="814"/>
      <c r="G126" s="813"/>
      <c r="H126" s="11"/>
      <c r="I126" s="11"/>
      <c r="J126" s="11"/>
      <c r="K126" s="35" t="s">
        <v>133</v>
      </c>
      <c r="L126" s="11"/>
      <c r="M126" s="11"/>
      <c r="N126" s="11"/>
      <c r="O126" s="11"/>
      <c r="P126" s="11"/>
      <c r="Q126" s="11"/>
      <c r="R126" s="11"/>
      <c r="S126" s="363" t="s">
        <v>133</v>
      </c>
      <c r="T126" s="11"/>
      <c r="U126" s="11"/>
      <c r="V126" s="11"/>
      <c r="W126" s="11"/>
      <c r="X126" s="11"/>
      <c r="Y126" s="11"/>
      <c r="Z126" s="11"/>
      <c r="AA126" s="814"/>
      <c r="AB126" s="814"/>
    </row>
    <row r="127" spans="2:28">
      <c r="B127" s="362" t="s">
        <v>723</v>
      </c>
      <c r="C127" s="362" t="s">
        <v>515</v>
      </c>
      <c r="D127" s="11"/>
      <c r="E127" s="821"/>
      <c r="F127" s="814"/>
      <c r="G127" s="362" t="s">
        <v>133</v>
      </c>
      <c r="H127" s="11"/>
      <c r="I127" s="11"/>
      <c r="J127" s="11"/>
      <c r="K127" s="11"/>
      <c r="L127" s="11"/>
      <c r="M127" s="35" t="s">
        <v>133</v>
      </c>
      <c r="N127" s="11"/>
      <c r="O127" s="11"/>
      <c r="P127" s="11"/>
      <c r="Q127" s="11"/>
      <c r="R127" s="11"/>
      <c r="S127" s="814"/>
      <c r="T127" s="11"/>
      <c r="U127" s="11"/>
      <c r="V127" s="11"/>
      <c r="W127" s="35" t="s">
        <v>724</v>
      </c>
      <c r="X127" s="11"/>
      <c r="Y127" s="35"/>
      <c r="Z127" s="35"/>
      <c r="AA127" s="363"/>
      <c r="AB127" s="816" t="s">
        <v>624</v>
      </c>
    </row>
    <row r="128" spans="2:28">
      <c r="B128" s="362" t="s">
        <v>64</v>
      </c>
      <c r="C128" s="362" t="s">
        <v>593</v>
      </c>
      <c r="D128" s="11"/>
      <c r="E128" s="35" t="s">
        <v>133</v>
      </c>
      <c r="F128" s="814"/>
      <c r="G128" s="362" t="s">
        <v>133</v>
      </c>
      <c r="H128" s="11"/>
      <c r="I128" s="11"/>
      <c r="J128" s="11"/>
      <c r="K128" s="35" t="s">
        <v>133</v>
      </c>
      <c r="L128" s="815" t="s">
        <v>725</v>
      </c>
      <c r="M128" s="35" t="s">
        <v>133</v>
      </c>
      <c r="N128" s="11"/>
      <c r="O128" s="11"/>
      <c r="P128" s="11"/>
      <c r="Q128" s="11"/>
      <c r="R128" s="11"/>
      <c r="S128" s="814"/>
      <c r="T128" s="11"/>
      <c r="U128" s="35" t="s">
        <v>133</v>
      </c>
      <c r="V128" s="11"/>
      <c r="W128" s="11"/>
      <c r="X128" s="11"/>
      <c r="Y128" s="35" t="s">
        <v>133</v>
      </c>
      <c r="Z128" s="35"/>
      <c r="AA128" s="363" t="s">
        <v>726</v>
      </c>
      <c r="AB128" s="816" t="s">
        <v>727</v>
      </c>
    </row>
    <row r="129" spans="2:28">
      <c r="B129" s="362" t="s">
        <v>728</v>
      </c>
      <c r="C129" s="362" t="s">
        <v>515</v>
      </c>
      <c r="D129" s="11"/>
      <c r="E129" s="35" t="s">
        <v>133</v>
      </c>
      <c r="F129" s="814"/>
      <c r="G129" s="813"/>
      <c r="H129" s="11"/>
      <c r="I129" s="11"/>
      <c r="J129" s="11"/>
      <c r="K129" s="11"/>
      <c r="L129" s="11"/>
      <c r="M129" s="11"/>
      <c r="N129" s="11"/>
      <c r="O129" s="11"/>
      <c r="P129" s="11"/>
      <c r="Q129" s="11"/>
      <c r="R129" s="11"/>
      <c r="S129" s="363" t="s">
        <v>133</v>
      </c>
      <c r="T129" s="11"/>
      <c r="U129" s="11"/>
      <c r="V129" s="11"/>
      <c r="W129" s="11"/>
      <c r="X129" s="11"/>
      <c r="Y129" s="11"/>
      <c r="Z129" s="11"/>
      <c r="AA129" s="814"/>
      <c r="AB129" s="814"/>
    </row>
    <row r="130" spans="2:28">
      <c r="B130" s="362" t="s">
        <v>177</v>
      </c>
      <c r="C130" s="362" t="s">
        <v>729</v>
      </c>
      <c r="D130" s="11"/>
      <c r="E130" s="35" t="s">
        <v>133</v>
      </c>
      <c r="F130" s="814"/>
      <c r="G130" s="362" t="s">
        <v>566</v>
      </c>
      <c r="H130" s="11"/>
      <c r="I130" s="11"/>
      <c r="J130" s="11"/>
      <c r="K130" s="35" t="s">
        <v>133</v>
      </c>
      <c r="L130" s="815" t="s">
        <v>730</v>
      </c>
      <c r="M130" s="35" t="s">
        <v>133</v>
      </c>
      <c r="N130" s="11"/>
      <c r="O130" s="35" t="s">
        <v>603</v>
      </c>
      <c r="P130" s="11"/>
      <c r="Q130" s="11"/>
      <c r="R130" s="11"/>
      <c r="S130" s="363" t="s">
        <v>583</v>
      </c>
      <c r="T130" s="11"/>
      <c r="U130" s="11"/>
      <c r="V130" s="11"/>
      <c r="W130" s="11"/>
      <c r="X130" s="11"/>
      <c r="Y130" s="35" t="s">
        <v>566</v>
      </c>
      <c r="Z130" s="815" t="s">
        <v>731</v>
      </c>
      <c r="AA130" s="363" t="s">
        <v>640</v>
      </c>
      <c r="AB130" s="814"/>
    </row>
    <row r="131" spans="2:28">
      <c r="B131" s="362" t="s">
        <v>732</v>
      </c>
      <c r="C131" s="813"/>
      <c r="D131" s="11"/>
      <c r="E131" s="35" t="s">
        <v>133</v>
      </c>
      <c r="F131" s="814"/>
      <c r="G131" s="813"/>
      <c r="H131" s="11"/>
      <c r="I131" s="11"/>
      <c r="J131" s="11"/>
      <c r="K131" s="11"/>
      <c r="L131" s="11"/>
      <c r="M131" s="11"/>
      <c r="N131" s="11"/>
      <c r="O131" s="11"/>
      <c r="P131" s="11"/>
      <c r="Q131" s="11"/>
      <c r="R131" s="11"/>
      <c r="S131" s="814"/>
      <c r="T131" s="11"/>
      <c r="U131" s="11"/>
      <c r="V131" s="11"/>
      <c r="W131" s="11"/>
      <c r="X131" s="11"/>
      <c r="Y131" s="11"/>
      <c r="Z131" s="11"/>
      <c r="AA131" s="814"/>
      <c r="AB131" s="814"/>
    </row>
    <row r="132" spans="2:28">
      <c r="B132" s="362" t="s">
        <v>321</v>
      </c>
      <c r="C132" s="362" t="s">
        <v>709</v>
      </c>
      <c r="D132" s="11"/>
      <c r="E132" s="35" t="s">
        <v>133</v>
      </c>
      <c r="F132" s="814"/>
      <c r="G132" s="813"/>
      <c r="H132" s="11"/>
      <c r="I132" s="11"/>
      <c r="J132" s="11"/>
      <c r="K132" s="11"/>
      <c r="L132" s="11"/>
      <c r="M132" s="11"/>
      <c r="N132" s="11"/>
      <c r="O132" s="11"/>
      <c r="P132" s="11"/>
      <c r="Q132" s="11"/>
      <c r="R132" s="11"/>
      <c r="S132" s="814"/>
      <c r="T132" s="11"/>
      <c r="U132" s="11"/>
      <c r="V132" s="11"/>
      <c r="W132" s="11"/>
      <c r="X132" s="11"/>
      <c r="Y132" s="11"/>
      <c r="Z132" s="11"/>
      <c r="AA132" s="814"/>
      <c r="AB132" s="814"/>
    </row>
    <row r="133" spans="2:28">
      <c r="B133" s="362" t="s">
        <v>30</v>
      </c>
      <c r="C133" s="362"/>
      <c r="D133" s="11"/>
      <c r="E133" s="35" t="s">
        <v>133</v>
      </c>
      <c r="F133" s="814"/>
      <c r="G133" s="813"/>
      <c r="H133" s="11"/>
      <c r="I133" s="11"/>
      <c r="J133" s="11"/>
      <c r="K133" s="11"/>
      <c r="L133" s="11"/>
      <c r="M133" s="11"/>
      <c r="N133" s="11"/>
      <c r="O133" s="11"/>
      <c r="P133" s="11"/>
      <c r="Q133" s="11"/>
      <c r="R133" s="11"/>
      <c r="S133" s="814"/>
      <c r="T133" s="11"/>
      <c r="U133" s="11"/>
      <c r="V133" s="11"/>
      <c r="W133" s="11"/>
      <c r="X133" s="11"/>
      <c r="Y133" s="11"/>
      <c r="Z133" s="11"/>
      <c r="AA133" s="814"/>
      <c r="AB133" s="814"/>
    </row>
    <row r="134" spans="2:28">
      <c r="B134" s="807" t="s">
        <v>733</v>
      </c>
      <c r="C134" s="808"/>
      <c r="D134" s="809"/>
      <c r="E134" s="809"/>
      <c r="F134" s="812"/>
      <c r="G134" s="808"/>
      <c r="H134" s="809"/>
      <c r="I134" s="809"/>
      <c r="J134" s="809"/>
      <c r="K134" s="809"/>
      <c r="L134" s="809"/>
      <c r="M134" s="809"/>
      <c r="N134" s="809"/>
      <c r="O134" s="809"/>
      <c r="P134" s="809"/>
      <c r="Q134" s="809"/>
      <c r="R134" s="809"/>
      <c r="S134" s="812"/>
      <c r="T134" s="809"/>
      <c r="U134" s="809"/>
      <c r="V134" s="809"/>
      <c r="W134" s="809"/>
      <c r="X134" s="809"/>
      <c r="Y134" s="809"/>
      <c r="Z134" s="809"/>
      <c r="AA134" s="812"/>
      <c r="AB134" s="812"/>
    </row>
    <row r="135" spans="2:28">
      <c r="B135" s="362" t="s">
        <v>32</v>
      </c>
      <c r="C135" s="362" t="s">
        <v>515</v>
      </c>
      <c r="D135" s="11"/>
      <c r="E135" s="35" t="s">
        <v>133</v>
      </c>
      <c r="F135" s="814"/>
      <c r="G135" s="362" t="s">
        <v>133</v>
      </c>
      <c r="H135" s="11"/>
      <c r="I135" s="11"/>
      <c r="J135" s="11"/>
      <c r="K135" s="11"/>
      <c r="L135" s="11"/>
      <c r="M135" s="11"/>
      <c r="N135" s="11"/>
      <c r="O135" s="11"/>
      <c r="P135" s="11"/>
      <c r="Q135" s="11"/>
      <c r="R135" s="11"/>
      <c r="S135" s="363" t="s">
        <v>133</v>
      </c>
      <c r="T135" s="11"/>
      <c r="U135" s="11"/>
      <c r="V135" s="11"/>
      <c r="W135" s="11"/>
      <c r="X135" s="11"/>
      <c r="Y135" s="35" t="s">
        <v>133</v>
      </c>
      <c r="Z135" s="35"/>
      <c r="AA135" s="363" t="s">
        <v>133</v>
      </c>
      <c r="AB135" s="814"/>
    </row>
    <row r="136" spans="2:28">
      <c r="B136" s="362" t="s">
        <v>393</v>
      </c>
      <c r="C136" s="362" t="s">
        <v>515</v>
      </c>
      <c r="D136" s="11"/>
      <c r="E136" s="35" t="s">
        <v>133</v>
      </c>
      <c r="F136" s="814"/>
      <c r="G136" s="362" t="s">
        <v>133</v>
      </c>
      <c r="H136" s="11"/>
      <c r="I136" s="11"/>
      <c r="J136" s="11"/>
      <c r="K136" s="11"/>
      <c r="L136" s="11"/>
      <c r="M136" s="35" t="s">
        <v>133</v>
      </c>
      <c r="N136" s="11"/>
      <c r="O136" s="11"/>
      <c r="P136" s="11"/>
      <c r="Q136" s="11"/>
      <c r="R136" s="11"/>
      <c r="S136" s="814"/>
      <c r="T136" s="11"/>
      <c r="U136" s="11"/>
      <c r="V136" s="11"/>
      <c r="W136" s="11"/>
      <c r="X136" s="11"/>
      <c r="Y136" s="11"/>
      <c r="Z136" s="35"/>
      <c r="AA136" s="363" t="s">
        <v>133</v>
      </c>
      <c r="AB136" s="814"/>
    </row>
    <row r="137" spans="2:28">
      <c r="B137" s="362" t="s">
        <v>12</v>
      </c>
      <c r="C137" s="362" t="s">
        <v>734</v>
      </c>
      <c r="D137" s="11"/>
      <c r="E137" s="35" t="s">
        <v>133</v>
      </c>
      <c r="F137" s="814"/>
      <c r="G137" s="813"/>
      <c r="H137" s="11"/>
      <c r="I137" s="11"/>
      <c r="J137" s="11"/>
      <c r="K137" s="11"/>
      <c r="L137" s="11"/>
      <c r="M137" s="11"/>
      <c r="N137" s="11"/>
      <c r="O137" s="11"/>
      <c r="P137" s="11"/>
      <c r="Q137" s="11"/>
      <c r="R137" s="11"/>
      <c r="S137" s="363" t="s">
        <v>133</v>
      </c>
      <c r="T137" s="11"/>
      <c r="U137" s="35" t="s">
        <v>133</v>
      </c>
      <c r="V137" s="11"/>
      <c r="W137" s="11"/>
      <c r="X137" s="11"/>
      <c r="Y137" s="11"/>
      <c r="Z137" s="35"/>
      <c r="AA137" s="363" t="s">
        <v>612</v>
      </c>
      <c r="AB137" s="814"/>
    </row>
    <row r="138" spans="2:28">
      <c r="B138" s="362" t="s">
        <v>22</v>
      </c>
      <c r="C138" s="362" t="s">
        <v>554</v>
      </c>
      <c r="D138" s="11"/>
      <c r="E138" s="35" t="s">
        <v>133</v>
      </c>
      <c r="F138" s="814"/>
      <c r="G138" s="813"/>
      <c r="H138" s="11"/>
      <c r="I138" s="11"/>
      <c r="J138" s="11"/>
      <c r="K138" s="11"/>
      <c r="L138" s="11"/>
      <c r="M138" s="11"/>
      <c r="N138" s="11"/>
      <c r="O138" s="11"/>
      <c r="P138" s="11"/>
      <c r="Q138" s="11"/>
      <c r="R138" s="11"/>
      <c r="S138" s="363" t="s">
        <v>133</v>
      </c>
      <c r="T138" s="11"/>
      <c r="U138" s="11"/>
      <c r="V138" s="11"/>
      <c r="W138" s="11"/>
      <c r="X138" s="11"/>
      <c r="Y138" s="11"/>
      <c r="Z138" s="11"/>
      <c r="AA138" s="814"/>
      <c r="AB138" s="814"/>
    </row>
    <row r="139" spans="2:28">
      <c r="B139" s="362" t="s">
        <v>25</v>
      </c>
      <c r="C139" s="362" t="s">
        <v>735</v>
      </c>
      <c r="D139" s="11"/>
      <c r="E139" s="35" t="s">
        <v>133</v>
      </c>
      <c r="F139" s="814"/>
      <c r="G139" s="813"/>
      <c r="H139" s="11"/>
      <c r="I139" s="11"/>
      <c r="J139" s="11"/>
      <c r="K139" s="11"/>
      <c r="L139" s="11"/>
      <c r="M139" s="11"/>
      <c r="N139" s="11"/>
      <c r="O139" s="11"/>
      <c r="P139" s="11"/>
      <c r="Q139" s="11"/>
      <c r="R139" s="11"/>
      <c r="S139" s="363" t="s">
        <v>585</v>
      </c>
      <c r="T139" s="815" t="s">
        <v>736</v>
      </c>
      <c r="U139" s="11"/>
      <c r="V139" s="11"/>
      <c r="W139" s="11"/>
      <c r="X139" s="11"/>
      <c r="Y139" s="11"/>
      <c r="Z139" s="11"/>
      <c r="AA139" s="814"/>
      <c r="AB139" s="814"/>
    </row>
    <row r="140" spans="2:28">
      <c r="B140" s="362" t="s">
        <v>73</v>
      </c>
      <c r="C140" s="362" t="s">
        <v>515</v>
      </c>
      <c r="D140" s="11"/>
      <c r="E140" s="35" t="s">
        <v>133</v>
      </c>
      <c r="F140" s="814"/>
      <c r="G140" s="362" t="s">
        <v>133</v>
      </c>
      <c r="H140" s="11"/>
      <c r="I140" s="35" t="s">
        <v>133</v>
      </c>
      <c r="J140" s="11"/>
      <c r="K140" s="35" t="s">
        <v>133</v>
      </c>
      <c r="L140" s="11"/>
      <c r="M140" s="11"/>
      <c r="N140" s="11"/>
      <c r="O140" s="11"/>
      <c r="P140" s="11"/>
      <c r="Q140" s="11"/>
      <c r="R140" s="11"/>
      <c r="S140" s="363" t="s">
        <v>133</v>
      </c>
      <c r="T140" s="11"/>
      <c r="U140" s="35" t="s">
        <v>133</v>
      </c>
      <c r="V140" s="11"/>
      <c r="W140" s="11"/>
      <c r="X140" s="11"/>
      <c r="Y140" s="35" t="s">
        <v>133</v>
      </c>
      <c r="Z140" s="35"/>
      <c r="AA140" s="363" t="s">
        <v>133</v>
      </c>
      <c r="AB140" s="814"/>
    </row>
    <row r="141" spans="2:28">
      <c r="B141" s="362" t="s">
        <v>26</v>
      </c>
      <c r="C141" s="362" t="s">
        <v>515</v>
      </c>
      <c r="D141" s="11"/>
      <c r="E141" s="35" t="s">
        <v>133</v>
      </c>
      <c r="F141" s="814"/>
      <c r="G141" s="813"/>
      <c r="H141" s="11"/>
      <c r="I141" s="11"/>
      <c r="J141" s="11"/>
      <c r="K141" s="35" t="s">
        <v>133</v>
      </c>
      <c r="L141" s="11"/>
      <c r="M141" s="11"/>
      <c r="N141" s="11"/>
      <c r="O141" s="11"/>
      <c r="P141" s="11"/>
      <c r="Q141" s="11"/>
      <c r="R141" s="11"/>
      <c r="S141" s="363" t="s">
        <v>133</v>
      </c>
      <c r="T141" s="11"/>
      <c r="U141" s="35" t="s">
        <v>571</v>
      </c>
      <c r="V141" s="11"/>
      <c r="W141" s="35" t="s">
        <v>133</v>
      </c>
      <c r="X141" s="11"/>
      <c r="Y141" s="35" t="s">
        <v>133</v>
      </c>
      <c r="Z141" s="11"/>
      <c r="AA141" s="814"/>
      <c r="AB141" s="814"/>
    </row>
    <row r="142" spans="2:28">
      <c r="B142" s="362" t="s">
        <v>61</v>
      </c>
      <c r="C142" s="362" t="s">
        <v>512</v>
      </c>
      <c r="D142" s="11"/>
      <c r="E142" s="35" t="s">
        <v>133</v>
      </c>
      <c r="F142" s="814"/>
      <c r="G142" s="813"/>
      <c r="H142" s="11"/>
      <c r="I142" s="11"/>
      <c r="J142" s="11"/>
      <c r="K142" s="11"/>
      <c r="L142" s="11"/>
      <c r="M142" s="11"/>
      <c r="N142" s="11"/>
      <c r="O142" s="11"/>
      <c r="P142" s="11"/>
      <c r="Q142" s="11"/>
      <c r="R142" s="11"/>
      <c r="S142" s="363" t="s">
        <v>133</v>
      </c>
      <c r="T142" s="11"/>
      <c r="U142" s="11"/>
      <c r="V142" s="11"/>
      <c r="W142" s="11"/>
      <c r="X142" s="11"/>
      <c r="Y142" s="11"/>
      <c r="Z142" s="11"/>
      <c r="AA142" s="814"/>
      <c r="AB142" s="814"/>
    </row>
    <row r="143" spans="2:28">
      <c r="B143" s="362" t="s">
        <v>21</v>
      </c>
      <c r="C143" s="362" t="s">
        <v>515</v>
      </c>
      <c r="D143" s="11"/>
      <c r="E143" s="35" t="s">
        <v>133</v>
      </c>
      <c r="F143" s="814"/>
      <c r="G143" s="813"/>
      <c r="H143" s="11"/>
      <c r="I143" s="11"/>
      <c r="J143" s="11"/>
      <c r="K143" s="11"/>
      <c r="L143" s="11"/>
      <c r="M143" s="11"/>
      <c r="N143" s="11"/>
      <c r="O143" s="11"/>
      <c r="P143" s="11"/>
      <c r="Q143" s="11"/>
      <c r="R143" s="11"/>
      <c r="S143" s="814"/>
      <c r="T143" s="11"/>
      <c r="U143" s="35" t="s">
        <v>133</v>
      </c>
      <c r="V143" s="11"/>
      <c r="W143" s="11"/>
      <c r="X143" s="11"/>
      <c r="Y143" s="11"/>
      <c r="Z143" s="11"/>
      <c r="AA143" s="814"/>
      <c r="AB143" s="816" t="s">
        <v>624</v>
      </c>
    </row>
    <row r="144" spans="2:28">
      <c r="B144" s="362" t="s">
        <v>737</v>
      </c>
      <c r="C144" s="362" t="s">
        <v>515</v>
      </c>
      <c r="D144" s="11"/>
      <c r="E144" s="35" t="s">
        <v>133</v>
      </c>
      <c r="F144" s="814"/>
      <c r="G144" s="813"/>
      <c r="H144" s="11"/>
      <c r="I144" s="11"/>
      <c r="J144" s="11"/>
      <c r="K144" s="11"/>
      <c r="L144" s="11"/>
      <c r="M144" s="11"/>
      <c r="N144" s="11"/>
      <c r="O144" s="11"/>
      <c r="P144" s="11"/>
      <c r="Q144" s="11"/>
      <c r="R144" s="11"/>
      <c r="S144" s="814"/>
      <c r="T144" s="11"/>
      <c r="U144" s="11"/>
      <c r="V144" s="11"/>
      <c r="W144" s="11"/>
      <c r="X144" s="11"/>
      <c r="Y144" s="11"/>
      <c r="Z144" s="11"/>
      <c r="AA144" s="814"/>
      <c r="AB144" s="814"/>
    </row>
    <row r="145" spans="2:28">
      <c r="B145" s="362" t="s">
        <v>738</v>
      </c>
      <c r="C145" s="362" t="s">
        <v>515</v>
      </c>
      <c r="D145" s="11"/>
      <c r="E145" s="35" t="s">
        <v>133</v>
      </c>
      <c r="F145" s="814"/>
      <c r="G145" s="813"/>
      <c r="H145" s="11"/>
      <c r="I145" s="11"/>
      <c r="J145" s="11"/>
      <c r="K145" s="11"/>
      <c r="L145" s="11"/>
      <c r="M145" s="11"/>
      <c r="N145" s="11"/>
      <c r="O145" s="11"/>
      <c r="P145" s="11"/>
      <c r="Q145" s="11"/>
      <c r="R145" s="11"/>
      <c r="S145" s="363" t="s">
        <v>133</v>
      </c>
      <c r="T145" s="11"/>
      <c r="U145" s="35" t="s">
        <v>133</v>
      </c>
      <c r="V145" s="11"/>
      <c r="W145" s="11"/>
      <c r="X145" s="11"/>
      <c r="Y145" s="11"/>
      <c r="Z145" s="11"/>
      <c r="AA145" s="814"/>
      <c r="AB145" s="814"/>
    </row>
    <row r="146" spans="2:28">
      <c r="B146" s="362" t="s">
        <v>290</v>
      </c>
      <c r="C146" s="362" t="s">
        <v>554</v>
      </c>
      <c r="D146" s="11"/>
      <c r="E146" s="35" t="s">
        <v>133</v>
      </c>
      <c r="F146" s="814"/>
      <c r="G146" s="813"/>
      <c r="H146" s="11"/>
      <c r="I146" s="11"/>
      <c r="J146" s="11"/>
      <c r="K146" s="11"/>
      <c r="L146" s="11"/>
      <c r="M146" s="11"/>
      <c r="N146" s="11"/>
      <c r="O146" s="11"/>
      <c r="P146" s="11"/>
      <c r="Q146" s="11"/>
      <c r="R146" s="11"/>
      <c r="S146" s="814"/>
      <c r="T146" s="11"/>
      <c r="U146" s="11"/>
      <c r="V146" s="11"/>
      <c r="W146" s="11"/>
      <c r="X146" s="11"/>
      <c r="Y146" s="11"/>
      <c r="Z146" s="11"/>
      <c r="AA146" s="814"/>
      <c r="AB146" s="814"/>
    </row>
    <row r="147" spans="2:28">
      <c r="B147" s="362" t="s">
        <v>63</v>
      </c>
      <c r="C147" s="362" t="s">
        <v>554</v>
      </c>
      <c r="D147" s="11"/>
      <c r="E147" s="35" t="s">
        <v>133</v>
      </c>
      <c r="F147" s="814"/>
      <c r="G147" s="362" t="s">
        <v>133</v>
      </c>
      <c r="H147" s="11"/>
      <c r="I147" s="11"/>
      <c r="J147" s="11"/>
      <c r="K147" s="35" t="s">
        <v>133</v>
      </c>
      <c r="L147" s="11"/>
      <c r="M147" s="11"/>
      <c r="N147" s="11"/>
      <c r="O147" s="11"/>
      <c r="P147" s="11"/>
      <c r="Q147" s="11"/>
      <c r="R147" s="11"/>
      <c r="S147" s="363" t="s">
        <v>133</v>
      </c>
      <c r="T147" s="11"/>
      <c r="U147" s="35" t="s">
        <v>556</v>
      </c>
      <c r="V147" s="11"/>
      <c r="W147" s="11"/>
      <c r="X147" s="11"/>
      <c r="Y147" s="11"/>
      <c r="Z147" s="35"/>
      <c r="AA147" s="363" t="s">
        <v>133</v>
      </c>
      <c r="AB147" s="814"/>
    </row>
    <row r="148" spans="2:28">
      <c r="B148" s="362" t="s">
        <v>67</v>
      </c>
      <c r="C148" s="813"/>
      <c r="D148" s="11"/>
      <c r="E148" s="35" t="s">
        <v>133</v>
      </c>
      <c r="F148" s="814"/>
      <c r="G148" s="813"/>
      <c r="H148" s="11"/>
      <c r="I148" s="11"/>
      <c r="J148" s="11"/>
      <c r="K148" s="11"/>
      <c r="L148" s="11"/>
      <c r="M148" s="11"/>
      <c r="N148" s="11"/>
      <c r="O148" s="11"/>
      <c r="P148" s="11"/>
      <c r="Q148" s="11"/>
      <c r="R148" s="11"/>
      <c r="S148" s="363" t="s">
        <v>133</v>
      </c>
      <c r="T148" s="11"/>
      <c r="U148" s="35" t="s">
        <v>133</v>
      </c>
      <c r="V148" s="11"/>
      <c r="W148" s="35" t="s">
        <v>133</v>
      </c>
      <c r="X148" s="11"/>
      <c r="Y148" s="35" t="s">
        <v>133</v>
      </c>
      <c r="Z148" s="35"/>
      <c r="AA148" s="363" t="s">
        <v>133</v>
      </c>
      <c r="AB148" s="814"/>
    </row>
    <row r="149" spans="2:28">
      <c r="B149" s="362" t="s">
        <v>739</v>
      </c>
      <c r="C149" s="362" t="s">
        <v>515</v>
      </c>
      <c r="D149" s="11"/>
      <c r="E149" s="35" t="s">
        <v>133</v>
      </c>
      <c r="F149" s="814"/>
      <c r="G149" s="813"/>
      <c r="H149" s="11"/>
      <c r="I149" s="11"/>
      <c r="J149" s="11"/>
      <c r="K149" s="11"/>
      <c r="L149" s="11"/>
      <c r="M149" s="11"/>
      <c r="N149" s="11"/>
      <c r="O149" s="11"/>
      <c r="P149" s="11"/>
      <c r="Q149" s="11"/>
      <c r="R149" s="11"/>
      <c r="S149" s="363" t="s">
        <v>133</v>
      </c>
      <c r="T149" s="11"/>
      <c r="U149" s="11"/>
      <c r="V149" s="11"/>
      <c r="W149" s="11"/>
      <c r="X149" s="11"/>
      <c r="Y149" s="11"/>
      <c r="Z149" s="11"/>
      <c r="AA149" s="814"/>
      <c r="AB149" s="814"/>
    </row>
    <row r="150" spans="2:28">
      <c r="B150" s="362" t="s">
        <v>740</v>
      </c>
      <c r="C150" s="362" t="s">
        <v>512</v>
      </c>
      <c r="D150" s="11"/>
      <c r="E150" s="35" t="s">
        <v>133</v>
      </c>
      <c r="F150" s="814"/>
      <c r="G150" s="813"/>
      <c r="H150" s="11"/>
      <c r="I150" s="11"/>
      <c r="J150" s="11"/>
      <c r="K150" s="11"/>
      <c r="L150" s="11"/>
      <c r="M150" s="11"/>
      <c r="N150" s="11"/>
      <c r="O150" s="11"/>
      <c r="P150" s="11"/>
      <c r="Q150" s="11"/>
      <c r="R150" s="11"/>
      <c r="S150" s="814"/>
      <c r="T150" s="11"/>
      <c r="U150" s="11"/>
      <c r="V150" s="11"/>
      <c r="W150" s="11"/>
      <c r="X150" s="11"/>
      <c r="Y150" s="11"/>
      <c r="Z150" s="35"/>
      <c r="AA150" s="363" t="s">
        <v>557</v>
      </c>
      <c r="AB150" s="814"/>
    </row>
    <row r="151" spans="2:28">
      <c r="B151" s="362" t="s">
        <v>51</v>
      </c>
      <c r="C151" s="362" t="s">
        <v>515</v>
      </c>
      <c r="D151" s="11"/>
      <c r="E151" s="35" t="s">
        <v>133</v>
      </c>
      <c r="F151" s="814"/>
      <c r="G151" s="362" t="s">
        <v>133</v>
      </c>
      <c r="H151" s="11"/>
      <c r="I151" s="35" t="s">
        <v>133</v>
      </c>
      <c r="J151" s="11"/>
      <c r="K151" s="35" t="s">
        <v>133</v>
      </c>
      <c r="L151" s="11"/>
      <c r="M151" s="35" t="s">
        <v>133</v>
      </c>
      <c r="N151" s="11"/>
      <c r="O151" s="11"/>
      <c r="P151" s="11"/>
      <c r="Q151" s="35" t="s">
        <v>133</v>
      </c>
      <c r="R151" s="11"/>
      <c r="S151" s="363" t="s">
        <v>133</v>
      </c>
      <c r="T151" s="11"/>
      <c r="U151" s="35" t="s">
        <v>133</v>
      </c>
      <c r="V151" s="11"/>
      <c r="W151" s="11"/>
      <c r="X151" s="11"/>
      <c r="Y151" s="11"/>
      <c r="Z151" s="35"/>
      <c r="AA151" s="363" t="s">
        <v>133</v>
      </c>
      <c r="AB151" s="816" t="s">
        <v>624</v>
      </c>
    </row>
    <row r="152" spans="2:28">
      <c r="B152" s="362" t="s">
        <v>49</v>
      </c>
      <c r="C152" s="362" t="s">
        <v>554</v>
      </c>
      <c r="D152" s="11"/>
      <c r="E152" s="35" t="s">
        <v>133</v>
      </c>
      <c r="F152" s="814"/>
      <c r="G152" s="362" t="s">
        <v>133</v>
      </c>
      <c r="H152" s="11"/>
      <c r="I152" s="11"/>
      <c r="J152" s="11"/>
      <c r="K152" s="35" t="s">
        <v>133</v>
      </c>
      <c r="L152" s="11"/>
      <c r="M152" s="11"/>
      <c r="N152" s="11"/>
      <c r="O152" s="11"/>
      <c r="P152" s="11"/>
      <c r="Q152" s="11"/>
      <c r="R152" s="11"/>
      <c r="S152" s="363" t="s">
        <v>133</v>
      </c>
      <c r="T152" s="11"/>
      <c r="U152" s="35" t="s">
        <v>133</v>
      </c>
      <c r="V152" s="11"/>
      <c r="W152" s="35" t="s">
        <v>133</v>
      </c>
      <c r="X152" s="11"/>
      <c r="Y152" s="11"/>
      <c r="Z152" s="11"/>
      <c r="AA152" s="814"/>
      <c r="AB152" s="814"/>
    </row>
    <row r="153" spans="2:28">
      <c r="B153" s="362" t="s">
        <v>41</v>
      </c>
      <c r="C153" s="362" t="s">
        <v>741</v>
      </c>
      <c r="D153" s="11"/>
      <c r="E153" s="35" t="s">
        <v>133</v>
      </c>
      <c r="F153" s="814"/>
      <c r="G153" s="362" t="s">
        <v>560</v>
      </c>
      <c r="H153" s="11"/>
      <c r="I153" s="35" t="s">
        <v>133</v>
      </c>
      <c r="J153" s="11"/>
      <c r="K153" s="35" t="s">
        <v>742</v>
      </c>
      <c r="L153" s="815" t="s">
        <v>743</v>
      </c>
      <c r="M153" s="35" t="s">
        <v>133</v>
      </c>
      <c r="N153" s="11"/>
      <c r="O153" s="35"/>
      <c r="P153" s="11"/>
      <c r="Q153" s="35" t="s">
        <v>133</v>
      </c>
      <c r="R153" s="11"/>
      <c r="S153" s="363" t="s">
        <v>744</v>
      </c>
      <c r="T153" s="11"/>
      <c r="U153" s="35" t="s">
        <v>133</v>
      </c>
      <c r="V153" s="11"/>
      <c r="W153" s="35" t="s">
        <v>133</v>
      </c>
      <c r="X153" s="11"/>
      <c r="Y153" s="35" t="s">
        <v>561</v>
      </c>
      <c r="Z153" s="35"/>
      <c r="AA153" s="363" t="s">
        <v>745</v>
      </c>
      <c r="AB153" s="816" t="s">
        <v>746</v>
      </c>
    </row>
    <row r="154" spans="2:28">
      <c r="B154" s="362" t="s">
        <v>9</v>
      </c>
      <c r="C154" s="362" t="s">
        <v>735</v>
      </c>
      <c r="D154" s="11"/>
      <c r="E154" s="35" t="s">
        <v>133</v>
      </c>
      <c r="F154" s="814"/>
      <c r="G154" s="362" t="s">
        <v>133</v>
      </c>
      <c r="H154" s="11"/>
      <c r="I154" s="11"/>
      <c r="J154" s="11"/>
      <c r="K154" s="35" t="s">
        <v>133</v>
      </c>
      <c r="L154" s="11"/>
      <c r="M154" s="11"/>
      <c r="N154" s="11"/>
      <c r="O154" s="35"/>
      <c r="P154" s="11"/>
      <c r="Q154" s="11"/>
      <c r="R154" s="11"/>
      <c r="S154" s="363" t="s">
        <v>133</v>
      </c>
      <c r="T154" s="11"/>
      <c r="U154" s="35" t="s">
        <v>133</v>
      </c>
      <c r="V154" s="11"/>
      <c r="W154" s="11"/>
      <c r="X154" s="11"/>
      <c r="Y154" s="35" t="s">
        <v>133</v>
      </c>
      <c r="Z154" s="35"/>
      <c r="AA154" s="363" t="s">
        <v>133</v>
      </c>
      <c r="AB154" s="814"/>
    </row>
    <row r="155" spans="2:28">
      <c r="B155" s="362" t="s">
        <v>747</v>
      </c>
      <c r="C155" s="362" t="s">
        <v>554</v>
      </c>
      <c r="D155" s="11"/>
      <c r="E155" s="35" t="s">
        <v>133</v>
      </c>
      <c r="F155" s="814"/>
      <c r="G155" s="813"/>
      <c r="H155" s="11"/>
      <c r="I155" s="11"/>
      <c r="J155" s="11"/>
      <c r="K155" s="11"/>
      <c r="L155" s="11"/>
      <c r="M155" s="11"/>
      <c r="N155" s="11"/>
      <c r="O155" s="11"/>
      <c r="P155" s="11"/>
      <c r="Q155" s="11"/>
      <c r="R155" s="11"/>
      <c r="S155" s="814"/>
      <c r="T155" s="11"/>
      <c r="U155" s="11"/>
      <c r="V155" s="11"/>
      <c r="W155" s="11"/>
      <c r="X155" s="11"/>
      <c r="Y155" s="11"/>
      <c r="Z155" s="11"/>
      <c r="AA155" s="814"/>
      <c r="AB155" s="814"/>
    </row>
    <row r="156" spans="2:28">
      <c r="B156" s="362" t="s">
        <v>748</v>
      </c>
      <c r="C156" s="362" t="s">
        <v>749</v>
      </c>
      <c r="D156" s="11"/>
      <c r="E156" s="821"/>
      <c r="F156" s="814"/>
      <c r="G156" s="362" t="s">
        <v>133</v>
      </c>
      <c r="H156" s="11"/>
      <c r="I156" s="11"/>
      <c r="J156" s="11"/>
      <c r="K156" s="11"/>
      <c r="L156" s="11"/>
      <c r="M156" s="11"/>
      <c r="N156" s="11"/>
      <c r="O156" s="11"/>
      <c r="P156" s="11"/>
      <c r="Q156" s="11"/>
      <c r="R156" s="11"/>
      <c r="S156" s="814"/>
      <c r="T156" s="11"/>
      <c r="U156" s="11"/>
      <c r="V156" s="11"/>
      <c r="W156" s="11"/>
      <c r="X156" s="11"/>
      <c r="Y156" s="11"/>
      <c r="Z156" s="11"/>
      <c r="AA156" s="814"/>
      <c r="AB156" s="814"/>
    </row>
    <row r="157" spans="2:28">
      <c r="B157" s="362" t="s">
        <v>750</v>
      </c>
      <c r="C157" s="813"/>
      <c r="D157" s="11"/>
      <c r="E157" s="821"/>
      <c r="F157" s="814"/>
      <c r="G157" s="813"/>
      <c r="H157" s="11"/>
      <c r="I157" s="35" t="s">
        <v>133</v>
      </c>
      <c r="J157" s="11"/>
      <c r="K157" s="11"/>
      <c r="L157" s="11"/>
      <c r="M157" s="35"/>
      <c r="N157" s="11"/>
      <c r="O157" s="11"/>
      <c r="P157" s="11"/>
      <c r="Q157" s="11"/>
      <c r="R157" s="11"/>
      <c r="S157" s="814"/>
      <c r="T157" s="11"/>
      <c r="U157" s="35" t="s">
        <v>133</v>
      </c>
      <c r="V157" s="11"/>
      <c r="W157" s="11"/>
      <c r="X157" s="11"/>
      <c r="Y157" s="11"/>
      <c r="Z157" s="35"/>
      <c r="AA157" s="363" t="s">
        <v>133</v>
      </c>
      <c r="AB157" s="816" t="s">
        <v>624</v>
      </c>
    </row>
    <row r="158" spans="2:28">
      <c r="B158" s="362" t="s">
        <v>503</v>
      </c>
      <c r="C158" s="362" t="s">
        <v>512</v>
      </c>
      <c r="D158" s="11"/>
      <c r="E158" s="35" t="s">
        <v>133</v>
      </c>
      <c r="F158" s="814"/>
      <c r="G158" s="813"/>
      <c r="H158" s="11"/>
      <c r="I158" s="11"/>
      <c r="J158" s="11"/>
      <c r="K158" s="11"/>
      <c r="L158" s="11"/>
      <c r="M158" s="11"/>
      <c r="N158" s="11"/>
      <c r="O158" s="11"/>
      <c r="P158" s="11"/>
      <c r="Q158" s="11"/>
      <c r="R158" s="11"/>
      <c r="S158" s="814"/>
      <c r="T158" s="11"/>
      <c r="U158" s="11"/>
      <c r="V158" s="11"/>
      <c r="W158" s="11"/>
      <c r="X158" s="11"/>
      <c r="Y158" s="11"/>
      <c r="Z158" s="11"/>
      <c r="AA158" s="814"/>
      <c r="AB158" s="814"/>
    </row>
    <row r="159" spans="2:28">
      <c r="B159" s="362" t="s">
        <v>55</v>
      </c>
      <c r="C159" s="362" t="s">
        <v>515</v>
      </c>
      <c r="D159" s="11"/>
      <c r="E159" s="35" t="s">
        <v>133</v>
      </c>
      <c r="F159" s="814"/>
      <c r="G159" s="813"/>
      <c r="H159" s="11"/>
      <c r="I159" s="11"/>
      <c r="J159" s="11"/>
      <c r="K159" s="35" t="s">
        <v>133</v>
      </c>
      <c r="L159" s="11"/>
      <c r="M159" s="11"/>
      <c r="N159" s="11"/>
      <c r="O159" s="11"/>
      <c r="P159" s="11"/>
      <c r="Q159" s="11"/>
      <c r="R159" s="11"/>
      <c r="S159" s="363" t="s">
        <v>133</v>
      </c>
      <c r="T159" s="11"/>
      <c r="U159" s="35" t="s">
        <v>571</v>
      </c>
      <c r="V159" s="11"/>
      <c r="W159" s="35" t="s">
        <v>133</v>
      </c>
      <c r="X159" s="11"/>
      <c r="Y159" s="35" t="s">
        <v>133</v>
      </c>
      <c r="Z159" s="35"/>
      <c r="AA159" s="363" t="s">
        <v>133</v>
      </c>
      <c r="AB159" s="814"/>
    </row>
    <row r="160" spans="2:28">
      <c r="B160" s="362" t="s">
        <v>39</v>
      </c>
      <c r="C160" s="362" t="s">
        <v>751</v>
      </c>
      <c r="D160" s="11"/>
      <c r="E160" s="35" t="s">
        <v>133</v>
      </c>
      <c r="F160" s="814"/>
      <c r="G160" s="813"/>
      <c r="H160" s="11"/>
      <c r="I160" s="11"/>
      <c r="J160" s="11"/>
      <c r="K160" s="11"/>
      <c r="L160" s="11"/>
      <c r="M160" s="11"/>
      <c r="N160" s="11"/>
      <c r="O160" s="11"/>
      <c r="P160" s="11"/>
      <c r="Q160" s="11"/>
      <c r="R160" s="11"/>
      <c r="S160" s="814"/>
      <c r="T160" s="11"/>
      <c r="U160" s="11"/>
      <c r="V160" s="11"/>
      <c r="W160" s="11"/>
      <c r="X160" s="11"/>
      <c r="Y160" s="11"/>
      <c r="Z160" s="11"/>
      <c r="AA160" s="814"/>
      <c r="AB160" s="814"/>
    </row>
    <row r="161" spans="2:28">
      <c r="B161" s="362" t="s">
        <v>752</v>
      </c>
      <c r="C161" s="362" t="s">
        <v>751</v>
      </c>
      <c r="D161" s="11"/>
      <c r="E161" s="35" t="s">
        <v>133</v>
      </c>
      <c r="F161" s="814"/>
      <c r="G161" s="813"/>
      <c r="H161" s="11"/>
      <c r="I161" s="11"/>
      <c r="J161" s="11"/>
      <c r="K161" s="35" t="s">
        <v>560</v>
      </c>
      <c r="L161" s="11"/>
      <c r="M161" s="11"/>
      <c r="N161" s="11"/>
      <c r="O161" s="11"/>
      <c r="P161" s="11"/>
      <c r="Q161" s="11"/>
      <c r="R161" s="11"/>
      <c r="S161" s="814"/>
      <c r="T161" s="11"/>
      <c r="U161" s="11"/>
      <c r="V161" s="11"/>
      <c r="W161" s="11"/>
      <c r="X161" s="11"/>
      <c r="Y161" s="11"/>
      <c r="Z161" s="11"/>
      <c r="AA161" s="814"/>
      <c r="AB161" s="814"/>
    </row>
    <row r="162" spans="2:28">
      <c r="B162" s="362" t="s">
        <v>753</v>
      </c>
      <c r="C162" s="362" t="s">
        <v>714</v>
      </c>
      <c r="D162" s="11"/>
      <c r="E162" s="35" t="s">
        <v>133</v>
      </c>
      <c r="F162" s="814"/>
      <c r="G162" s="362" t="s">
        <v>133</v>
      </c>
      <c r="H162" s="11"/>
      <c r="I162" s="11"/>
      <c r="J162" s="11"/>
      <c r="K162" s="35" t="s">
        <v>133</v>
      </c>
      <c r="L162" s="11"/>
      <c r="M162" s="35"/>
      <c r="N162" s="11"/>
      <c r="O162" s="11"/>
      <c r="P162" s="11"/>
      <c r="Q162" s="11"/>
      <c r="R162" s="11"/>
      <c r="S162" s="363" t="s">
        <v>133</v>
      </c>
      <c r="T162" s="11"/>
      <c r="U162" s="11"/>
      <c r="V162" s="11"/>
      <c r="W162" s="11"/>
      <c r="X162" s="11"/>
      <c r="Y162" s="11"/>
      <c r="Z162" s="35"/>
      <c r="AA162" s="363" t="s">
        <v>133</v>
      </c>
      <c r="AB162" s="814"/>
    </row>
    <row r="163" spans="2:28">
      <c r="B163" s="362" t="s">
        <v>8</v>
      </c>
      <c r="C163" s="362" t="s">
        <v>554</v>
      </c>
      <c r="D163" s="11"/>
      <c r="E163" s="35" t="s">
        <v>133</v>
      </c>
      <c r="F163" s="814"/>
      <c r="G163" s="362" t="s">
        <v>133</v>
      </c>
      <c r="H163" s="11"/>
      <c r="I163" s="11"/>
      <c r="J163" s="11"/>
      <c r="K163" s="11"/>
      <c r="L163" s="11"/>
      <c r="M163" s="11"/>
      <c r="N163" s="11"/>
      <c r="O163" s="11"/>
      <c r="P163" s="11"/>
      <c r="Q163" s="11"/>
      <c r="R163" s="11"/>
      <c r="S163" s="363" t="s">
        <v>583</v>
      </c>
      <c r="T163" s="11"/>
      <c r="U163" s="35" t="s">
        <v>133</v>
      </c>
      <c r="V163" s="11"/>
      <c r="W163" s="11"/>
      <c r="X163" s="11"/>
      <c r="Y163" s="11"/>
      <c r="Z163" s="11"/>
      <c r="AA163" s="814"/>
      <c r="AB163" s="814"/>
    </row>
    <row r="164" spans="2:28">
      <c r="B164" s="362" t="s">
        <v>164</v>
      </c>
      <c r="C164" s="362" t="s">
        <v>754</v>
      </c>
      <c r="D164" s="11"/>
      <c r="E164" s="35" t="s">
        <v>133</v>
      </c>
      <c r="F164" s="814"/>
      <c r="G164" s="813"/>
      <c r="H164" s="11"/>
      <c r="I164" s="11"/>
      <c r="J164" s="11"/>
      <c r="K164" s="35" t="s">
        <v>133</v>
      </c>
      <c r="L164" s="11"/>
      <c r="M164" s="11"/>
      <c r="N164" s="11"/>
      <c r="O164" s="11"/>
      <c r="P164" s="11"/>
      <c r="Q164" s="11"/>
      <c r="R164" s="11"/>
      <c r="S164" s="363" t="s">
        <v>133</v>
      </c>
      <c r="T164" s="815" t="s">
        <v>755</v>
      </c>
      <c r="U164" s="35"/>
      <c r="V164" s="11"/>
      <c r="W164" s="11"/>
      <c r="X164" s="11"/>
      <c r="Y164" s="11"/>
      <c r="Z164" s="35"/>
      <c r="AA164" s="363" t="s">
        <v>640</v>
      </c>
      <c r="AB164" s="814"/>
    </row>
    <row r="165" spans="2:28">
      <c r="B165" s="362" t="s">
        <v>28</v>
      </c>
      <c r="C165" s="362" t="s">
        <v>515</v>
      </c>
      <c r="D165" s="11"/>
      <c r="E165" s="35" t="s">
        <v>133</v>
      </c>
      <c r="F165" s="814"/>
      <c r="G165" s="813"/>
      <c r="H165" s="11"/>
      <c r="I165" s="11"/>
      <c r="J165" s="11"/>
      <c r="K165" s="11"/>
      <c r="L165" s="11"/>
      <c r="M165" s="11"/>
      <c r="N165" s="11"/>
      <c r="O165" s="11"/>
      <c r="P165" s="11"/>
      <c r="Q165" s="11"/>
      <c r="R165" s="11"/>
      <c r="S165" s="363" t="s">
        <v>585</v>
      </c>
      <c r="T165" s="11"/>
      <c r="U165" s="35" t="s">
        <v>133</v>
      </c>
      <c r="V165" s="11"/>
      <c r="W165" s="11"/>
      <c r="X165" s="11"/>
      <c r="Y165" s="11"/>
      <c r="Z165" s="11"/>
      <c r="AA165" s="814"/>
      <c r="AB165" s="814"/>
    </row>
    <row r="166" spans="2:28">
      <c r="B166" s="362" t="s">
        <v>6</v>
      </c>
      <c r="C166" s="362" t="s">
        <v>635</v>
      </c>
      <c r="D166" s="11"/>
      <c r="E166" s="35" t="s">
        <v>133</v>
      </c>
      <c r="F166" s="814"/>
      <c r="G166" s="362" t="s">
        <v>133</v>
      </c>
      <c r="H166" s="11"/>
      <c r="I166" s="11"/>
      <c r="J166" s="11"/>
      <c r="K166" s="11"/>
      <c r="L166" s="11"/>
      <c r="M166" s="35"/>
      <c r="N166" s="11"/>
      <c r="O166" s="11"/>
      <c r="P166" s="11"/>
      <c r="Q166" s="35" t="s">
        <v>133</v>
      </c>
      <c r="R166" s="11"/>
      <c r="S166" s="363" t="s">
        <v>133</v>
      </c>
      <c r="T166" s="11"/>
      <c r="U166" s="35" t="s">
        <v>133</v>
      </c>
      <c r="V166" s="11"/>
      <c r="W166" s="35" t="s">
        <v>133</v>
      </c>
      <c r="X166" s="11"/>
      <c r="Y166" s="11"/>
      <c r="Z166" s="35"/>
      <c r="AA166" s="363" t="s">
        <v>133</v>
      </c>
      <c r="AB166" s="814"/>
    </row>
    <row r="167" spans="2:28">
      <c r="B167" s="362" t="s">
        <v>58</v>
      </c>
      <c r="C167" s="362" t="s">
        <v>515</v>
      </c>
      <c r="D167" s="11"/>
      <c r="E167" s="35" t="s">
        <v>133</v>
      </c>
      <c r="F167" s="814"/>
      <c r="G167" s="362" t="s">
        <v>133</v>
      </c>
      <c r="H167" s="11"/>
      <c r="I167" s="11"/>
      <c r="J167" s="11"/>
      <c r="K167" s="11"/>
      <c r="L167" s="11"/>
      <c r="M167" s="11"/>
      <c r="N167" s="11"/>
      <c r="O167" s="11"/>
      <c r="P167" s="11"/>
      <c r="Q167" s="11"/>
      <c r="R167" s="11"/>
      <c r="S167" s="814"/>
      <c r="T167" s="11"/>
      <c r="U167" s="35" t="s">
        <v>133</v>
      </c>
      <c r="V167" s="11"/>
      <c r="W167" s="35" t="s">
        <v>133</v>
      </c>
      <c r="X167" s="11"/>
      <c r="Y167" s="11"/>
      <c r="Z167" s="35"/>
      <c r="AA167" s="363" t="s">
        <v>133</v>
      </c>
      <c r="AB167" s="814"/>
    </row>
    <row r="168" spans="2:28">
      <c r="B168" s="362" t="s">
        <v>37</v>
      </c>
      <c r="C168" s="362" t="s">
        <v>633</v>
      </c>
      <c r="D168" s="11"/>
      <c r="E168" s="35" t="s">
        <v>133</v>
      </c>
      <c r="F168" s="814"/>
      <c r="G168" s="362" t="s">
        <v>133</v>
      </c>
      <c r="H168" s="11"/>
      <c r="I168" s="35" t="s">
        <v>133</v>
      </c>
      <c r="J168" s="11"/>
      <c r="K168" s="11"/>
      <c r="L168" s="11"/>
      <c r="M168" s="11"/>
      <c r="N168" s="11"/>
      <c r="O168" s="11"/>
      <c r="P168" s="11"/>
      <c r="Q168" s="11"/>
      <c r="R168" s="11"/>
      <c r="S168" s="363" t="s">
        <v>133</v>
      </c>
      <c r="T168" s="11"/>
      <c r="U168" s="35" t="s">
        <v>133</v>
      </c>
      <c r="V168" s="11"/>
      <c r="W168" s="11"/>
      <c r="X168" s="11"/>
      <c r="Y168" s="11"/>
      <c r="Z168" s="35"/>
      <c r="AA168" s="363" t="s">
        <v>133</v>
      </c>
      <c r="AB168" s="814"/>
    </row>
    <row r="169" spans="2:28">
      <c r="B169" s="362" t="s">
        <v>44</v>
      </c>
      <c r="C169" s="362" t="s">
        <v>734</v>
      </c>
      <c r="D169" s="11"/>
      <c r="E169" s="35" t="s">
        <v>133</v>
      </c>
      <c r="F169" s="814"/>
      <c r="G169" s="362" t="s">
        <v>133</v>
      </c>
      <c r="H169" s="11"/>
      <c r="I169" s="11"/>
      <c r="J169" s="11"/>
      <c r="K169" s="35" t="s">
        <v>133</v>
      </c>
      <c r="L169" s="11"/>
      <c r="M169" s="11"/>
      <c r="N169" s="11"/>
      <c r="O169" s="11"/>
      <c r="P169" s="11"/>
      <c r="Q169" s="35" t="s">
        <v>133</v>
      </c>
      <c r="R169" s="11"/>
      <c r="S169" s="814"/>
      <c r="T169" s="11"/>
      <c r="U169" s="35" t="s">
        <v>133</v>
      </c>
      <c r="V169" s="11"/>
      <c r="W169" s="11"/>
      <c r="X169" s="11"/>
      <c r="Y169" s="11"/>
      <c r="Z169" s="35"/>
      <c r="AA169" s="363" t="s">
        <v>133</v>
      </c>
      <c r="AB169" s="814"/>
    </row>
    <row r="170" spans="2:28">
      <c r="B170" s="362" t="s">
        <v>756</v>
      </c>
      <c r="C170" s="362" t="s">
        <v>709</v>
      </c>
      <c r="D170" s="11"/>
      <c r="E170" s="35" t="s">
        <v>133</v>
      </c>
      <c r="F170" s="814"/>
      <c r="G170" s="362" t="s">
        <v>133</v>
      </c>
      <c r="H170" s="11"/>
      <c r="I170" s="11"/>
      <c r="J170" s="11"/>
      <c r="K170" s="35" t="s">
        <v>133</v>
      </c>
      <c r="L170" s="11"/>
      <c r="M170" s="11"/>
      <c r="N170" s="11"/>
      <c r="O170" s="11"/>
      <c r="P170" s="11"/>
      <c r="Q170" s="11"/>
      <c r="R170" s="11"/>
      <c r="S170" s="363" t="s">
        <v>133</v>
      </c>
      <c r="T170" s="11"/>
      <c r="U170" s="35" t="s">
        <v>133</v>
      </c>
      <c r="V170" s="11"/>
      <c r="W170" s="11"/>
      <c r="X170" s="11"/>
      <c r="Y170" s="11"/>
      <c r="Z170" s="11"/>
      <c r="AA170" s="814"/>
      <c r="AB170" s="814"/>
    </row>
    <row r="171" spans="2:28">
      <c r="B171" s="362" t="s">
        <v>311</v>
      </c>
      <c r="C171" s="362" t="s">
        <v>554</v>
      </c>
      <c r="D171" s="11"/>
      <c r="E171" s="35" t="s">
        <v>133</v>
      </c>
      <c r="F171" s="814"/>
      <c r="G171" s="813"/>
      <c r="H171" s="11"/>
      <c r="I171" s="11"/>
      <c r="J171" s="11"/>
      <c r="K171" s="11"/>
      <c r="L171" s="11"/>
      <c r="M171" s="11"/>
      <c r="N171" s="11"/>
      <c r="O171" s="11"/>
      <c r="P171" s="11"/>
      <c r="Q171" s="11"/>
      <c r="R171" s="11"/>
      <c r="S171" s="814"/>
      <c r="T171" s="11"/>
      <c r="U171" s="11"/>
      <c r="V171" s="11"/>
      <c r="W171" s="11"/>
      <c r="X171" s="11"/>
      <c r="Y171" s="11"/>
      <c r="Z171" s="11"/>
      <c r="AA171" s="814"/>
      <c r="AB171" s="814"/>
    </row>
    <row r="172" spans="2:28">
      <c r="B172" s="362" t="s">
        <v>45</v>
      </c>
      <c r="C172" s="362" t="s">
        <v>554</v>
      </c>
      <c r="D172" s="11"/>
      <c r="E172" s="35" t="s">
        <v>133</v>
      </c>
      <c r="F172" s="816" t="s">
        <v>757</v>
      </c>
      <c r="G172" s="362" t="s">
        <v>566</v>
      </c>
      <c r="H172" s="11"/>
      <c r="I172" s="35" t="s">
        <v>133</v>
      </c>
      <c r="J172" s="11"/>
      <c r="K172" s="35" t="s">
        <v>133</v>
      </c>
      <c r="L172" s="11"/>
      <c r="M172" s="35" t="s">
        <v>133</v>
      </c>
      <c r="N172" s="11"/>
      <c r="O172" s="11"/>
      <c r="P172" s="11"/>
      <c r="Q172" s="11"/>
      <c r="R172" s="11"/>
      <c r="S172" s="363" t="s">
        <v>585</v>
      </c>
      <c r="T172" s="815" t="s">
        <v>758</v>
      </c>
      <c r="U172" s="35" t="s">
        <v>133</v>
      </c>
      <c r="V172" s="11"/>
      <c r="W172" s="35" t="s">
        <v>133</v>
      </c>
      <c r="X172" s="11"/>
      <c r="Y172" s="35" t="s">
        <v>133</v>
      </c>
      <c r="Z172" s="35"/>
      <c r="AA172" s="363" t="s">
        <v>558</v>
      </c>
      <c r="AB172" s="814"/>
    </row>
    <row r="173" spans="2:28">
      <c r="B173" s="362" t="s">
        <v>759</v>
      </c>
      <c r="C173" s="362" t="s">
        <v>515</v>
      </c>
      <c r="D173" s="11"/>
      <c r="E173" s="35" t="s">
        <v>133</v>
      </c>
      <c r="F173" s="814"/>
      <c r="G173" s="813"/>
      <c r="H173" s="11"/>
      <c r="I173" s="11"/>
      <c r="J173" s="11"/>
      <c r="K173" s="11"/>
      <c r="L173" s="11"/>
      <c r="M173" s="11"/>
      <c r="N173" s="11"/>
      <c r="O173" s="11"/>
      <c r="P173" s="11"/>
      <c r="Q173" s="11"/>
      <c r="R173" s="11"/>
      <c r="S173" s="814"/>
      <c r="T173" s="11"/>
      <c r="U173" s="11"/>
      <c r="V173" s="11"/>
      <c r="W173" s="11"/>
      <c r="X173" s="11"/>
      <c r="Y173" s="11"/>
      <c r="Z173" s="11"/>
      <c r="AA173" s="814"/>
      <c r="AB173" s="814"/>
    </row>
    <row r="174" spans="2:28">
      <c r="B174" s="362" t="s">
        <v>760</v>
      </c>
      <c r="C174" s="362" t="s">
        <v>761</v>
      </c>
      <c r="D174" s="11"/>
      <c r="E174" s="35" t="s">
        <v>133</v>
      </c>
      <c r="F174" s="814"/>
      <c r="G174" s="813"/>
      <c r="H174" s="11"/>
      <c r="I174" s="11"/>
      <c r="J174" s="11"/>
      <c r="K174" s="11"/>
      <c r="L174" s="11"/>
      <c r="M174" s="11"/>
      <c r="N174" s="11"/>
      <c r="O174" s="11"/>
      <c r="P174" s="11"/>
      <c r="Q174" s="11"/>
      <c r="R174" s="11"/>
      <c r="S174" s="814"/>
      <c r="T174" s="11"/>
      <c r="U174" s="11"/>
      <c r="V174" s="11"/>
      <c r="W174" s="11"/>
      <c r="X174" s="11"/>
      <c r="Y174" s="11"/>
      <c r="Z174" s="11"/>
      <c r="AA174" s="814"/>
      <c r="AB174" s="814"/>
    </row>
    <row r="175" spans="2:28">
      <c r="B175" s="362" t="s">
        <v>33</v>
      </c>
      <c r="C175" s="362" t="s">
        <v>762</v>
      </c>
      <c r="D175" s="11"/>
      <c r="E175" s="35" t="s">
        <v>133</v>
      </c>
      <c r="F175" s="814"/>
      <c r="G175" s="362" t="s">
        <v>133</v>
      </c>
      <c r="H175" s="11"/>
      <c r="I175" s="35" t="s">
        <v>133</v>
      </c>
      <c r="J175" s="11"/>
      <c r="K175" s="35" t="s">
        <v>133</v>
      </c>
      <c r="L175" s="11"/>
      <c r="M175" s="35" t="s">
        <v>133</v>
      </c>
      <c r="N175" s="11"/>
      <c r="O175" s="11"/>
      <c r="P175" s="11"/>
      <c r="Q175" s="11"/>
      <c r="R175" s="11"/>
      <c r="S175" s="363" t="s">
        <v>133</v>
      </c>
      <c r="T175" s="11"/>
      <c r="U175" s="35" t="s">
        <v>133</v>
      </c>
      <c r="V175" s="11"/>
      <c r="W175" s="11"/>
      <c r="X175" s="11"/>
      <c r="Y175" s="35" t="s">
        <v>133</v>
      </c>
      <c r="Z175" s="35"/>
      <c r="AA175" s="363" t="s">
        <v>133</v>
      </c>
      <c r="AB175" s="814"/>
    </row>
    <row r="176" spans="2:28">
      <c r="B176" s="362" t="s">
        <v>92</v>
      </c>
      <c r="C176" s="362" t="s">
        <v>554</v>
      </c>
      <c r="D176" s="11"/>
      <c r="E176" s="35" t="s">
        <v>133</v>
      </c>
      <c r="F176" s="814"/>
      <c r="G176" s="362" t="s">
        <v>133</v>
      </c>
      <c r="H176" s="11"/>
      <c r="I176" s="11"/>
      <c r="J176" s="11"/>
      <c r="K176" s="35" t="s">
        <v>133</v>
      </c>
      <c r="L176" s="11"/>
      <c r="M176" s="11"/>
      <c r="N176" s="11"/>
      <c r="O176" s="11"/>
      <c r="P176" s="11"/>
      <c r="Q176" s="11"/>
      <c r="R176" s="11"/>
      <c r="S176" s="363" t="s">
        <v>133</v>
      </c>
      <c r="T176" s="11"/>
      <c r="U176" s="35" t="s">
        <v>133</v>
      </c>
      <c r="V176" s="11"/>
      <c r="W176" s="11"/>
      <c r="X176" s="11"/>
      <c r="Y176" s="35" t="s">
        <v>133</v>
      </c>
      <c r="Z176" s="35"/>
      <c r="AA176" s="363" t="s">
        <v>133</v>
      </c>
      <c r="AB176" s="814"/>
    </row>
    <row r="177" spans="2:28">
      <c r="B177" s="362" t="s">
        <v>47</v>
      </c>
      <c r="C177" s="362" t="s">
        <v>554</v>
      </c>
      <c r="D177" s="11"/>
      <c r="E177" s="35" t="s">
        <v>133</v>
      </c>
      <c r="F177" s="814"/>
      <c r="G177" s="813"/>
      <c r="H177" s="11"/>
      <c r="I177" s="11"/>
      <c r="J177" s="11"/>
      <c r="K177" s="11"/>
      <c r="L177" s="11"/>
      <c r="M177" s="11"/>
      <c r="N177" s="11"/>
      <c r="O177" s="11"/>
      <c r="P177" s="11"/>
      <c r="Q177" s="11"/>
      <c r="R177" s="11"/>
      <c r="S177" s="814"/>
      <c r="T177" s="11"/>
      <c r="U177" s="11"/>
      <c r="V177" s="11"/>
      <c r="W177" s="11"/>
      <c r="X177" s="11"/>
      <c r="Y177" s="11"/>
      <c r="Z177" s="11"/>
      <c r="AA177" s="814"/>
      <c r="AB177" s="814"/>
    </row>
    <row r="178" spans="2:28">
      <c r="B178" s="362" t="s">
        <v>176</v>
      </c>
      <c r="C178" s="362" t="s">
        <v>554</v>
      </c>
      <c r="D178" s="11"/>
      <c r="E178" s="35" t="s">
        <v>133</v>
      </c>
      <c r="F178" s="814"/>
      <c r="G178" s="813"/>
      <c r="H178" s="11"/>
      <c r="I178" s="11"/>
      <c r="J178" s="11"/>
      <c r="K178" s="35" t="s">
        <v>571</v>
      </c>
      <c r="L178" s="815" t="s">
        <v>763</v>
      </c>
      <c r="M178" s="11"/>
      <c r="N178" s="11"/>
      <c r="O178" s="11"/>
      <c r="P178" s="11"/>
      <c r="Q178" s="11"/>
      <c r="R178" s="11"/>
      <c r="S178" s="363" t="s">
        <v>583</v>
      </c>
      <c r="T178" s="11"/>
      <c r="U178" s="35" t="s">
        <v>133</v>
      </c>
      <c r="V178" s="11"/>
      <c r="W178" s="11"/>
      <c r="X178" s="11"/>
      <c r="Y178" s="11"/>
      <c r="Z178" s="35"/>
      <c r="AA178" s="363" t="s">
        <v>557</v>
      </c>
      <c r="AB178" s="814"/>
    </row>
    <row r="179" spans="2:28">
      <c r="B179" s="362" t="s">
        <v>178</v>
      </c>
      <c r="C179" s="362" t="s">
        <v>764</v>
      </c>
      <c r="D179" s="11"/>
      <c r="E179" s="35" t="s">
        <v>133</v>
      </c>
      <c r="F179" s="814"/>
      <c r="G179" s="362" t="s">
        <v>566</v>
      </c>
      <c r="H179" s="11"/>
      <c r="I179" s="11"/>
      <c r="J179" s="11"/>
      <c r="K179" s="35" t="s">
        <v>133</v>
      </c>
      <c r="L179" s="11"/>
      <c r="M179" s="35" t="s">
        <v>133</v>
      </c>
      <c r="N179" s="11"/>
      <c r="O179" s="11"/>
      <c r="P179" s="11"/>
      <c r="Q179" s="11"/>
      <c r="R179" s="11"/>
      <c r="S179" s="814"/>
      <c r="T179" s="11"/>
      <c r="U179" s="35" t="s">
        <v>133</v>
      </c>
      <c r="V179" s="11"/>
      <c r="W179" s="11"/>
      <c r="X179" s="11"/>
      <c r="Y179" s="35" t="s">
        <v>566</v>
      </c>
      <c r="Z179" s="815" t="s">
        <v>765</v>
      </c>
      <c r="AA179" s="363" t="s">
        <v>557</v>
      </c>
      <c r="AB179" s="814"/>
    </row>
    <row r="180" spans="2:28">
      <c r="B180" s="362" t="s">
        <v>766</v>
      </c>
      <c r="C180" s="362" t="s">
        <v>734</v>
      </c>
      <c r="D180" s="11"/>
      <c r="E180" s="35" t="s">
        <v>133</v>
      </c>
      <c r="F180" s="814"/>
      <c r="G180" s="813"/>
      <c r="H180" s="11"/>
      <c r="I180" s="11"/>
      <c r="J180" s="11"/>
      <c r="K180" s="11"/>
      <c r="L180" s="11"/>
      <c r="M180" s="11"/>
      <c r="N180" s="11"/>
      <c r="O180" s="11"/>
      <c r="P180" s="11"/>
      <c r="Q180" s="11"/>
      <c r="R180" s="11"/>
      <c r="S180" s="363" t="s">
        <v>583</v>
      </c>
      <c r="T180" s="815" t="s">
        <v>767</v>
      </c>
      <c r="U180" s="11"/>
      <c r="V180" s="11"/>
      <c r="W180" s="35" t="s">
        <v>571</v>
      </c>
      <c r="X180" s="11"/>
      <c r="Y180" s="11"/>
      <c r="Z180" s="11"/>
      <c r="AA180" s="814"/>
      <c r="AB180" s="814"/>
    </row>
    <row r="181" spans="2:28">
      <c r="B181" s="362" t="s">
        <v>10</v>
      </c>
      <c r="C181" s="362" t="s">
        <v>554</v>
      </c>
      <c r="D181" s="11"/>
      <c r="E181" s="35" t="s">
        <v>133</v>
      </c>
      <c r="F181" s="814"/>
      <c r="G181" s="362" t="s">
        <v>133</v>
      </c>
      <c r="H181" s="11"/>
      <c r="I181" s="11"/>
      <c r="J181" s="11"/>
      <c r="K181" s="11"/>
      <c r="L181" s="11"/>
      <c r="M181" s="11"/>
      <c r="N181" s="11"/>
      <c r="O181" s="11"/>
      <c r="P181" s="11"/>
      <c r="Q181" s="11"/>
      <c r="R181" s="11"/>
      <c r="S181" s="814"/>
      <c r="T181" s="11"/>
      <c r="U181" s="35" t="s">
        <v>133</v>
      </c>
      <c r="V181" s="11"/>
      <c r="W181" s="11"/>
      <c r="X181" s="11"/>
      <c r="Y181" s="11"/>
      <c r="Z181" s="11"/>
      <c r="AA181" s="814"/>
      <c r="AB181" s="814"/>
    </row>
    <row r="182" spans="2:28">
      <c r="B182" s="362" t="s">
        <v>90</v>
      </c>
      <c r="C182" s="362" t="s">
        <v>611</v>
      </c>
      <c r="D182" s="11"/>
      <c r="E182" s="35" t="s">
        <v>133</v>
      </c>
      <c r="F182" s="814"/>
      <c r="G182" s="362" t="s">
        <v>566</v>
      </c>
      <c r="H182" s="11"/>
      <c r="I182" s="35" t="s">
        <v>133</v>
      </c>
      <c r="J182" s="11"/>
      <c r="K182" s="35" t="s">
        <v>133</v>
      </c>
      <c r="L182" s="11"/>
      <c r="M182" s="35" t="s">
        <v>133</v>
      </c>
      <c r="N182" s="11"/>
      <c r="O182" s="11"/>
      <c r="P182" s="11"/>
      <c r="Q182" s="35" t="s">
        <v>133</v>
      </c>
      <c r="R182" s="11"/>
      <c r="S182" s="363" t="s">
        <v>583</v>
      </c>
      <c r="T182" s="11"/>
      <c r="U182" s="35" t="s">
        <v>133</v>
      </c>
      <c r="V182" s="11"/>
      <c r="W182" s="35" t="s">
        <v>133</v>
      </c>
      <c r="X182" s="11"/>
      <c r="Y182" s="35" t="s">
        <v>566</v>
      </c>
      <c r="Z182" s="815" t="s">
        <v>768</v>
      </c>
      <c r="AA182" s="363" t="s">
        <v>133</v>
      </c>
      <c r="AB182" s="816" t="s">
        <v>624</v>
      </c>
    </row>
    <row r="183" spans="2:28">
      <c r="B183" s="362" t="s">
        <v>15</v>
      </c>
      <c r="C183" s="362"/>
      <c r="D183" s="11"/>
      <c r="E183" s="35" t="s">
        <v>133</v>
      </c>
      <c r="F183" s="814"/>
      <c r="G183" s="362" t="s">
        <v>133</v>
      </c>
      <c r="H183" s="11"/>
      <c r="I183" s="11"/>
      <c r="J183" s="11"/>
      <c r="K183" s="11"/>
      <c r="L183" s="11"/>
      <c r="M183" s="11"/>
      <c r="N183" s="11"/>
      <c r="O183" s="11"/>
      <c r="P183" s="11"/>
      <c r="Q183" s="11"/>
      <c r="R183" s="11"/>
      <c r="S183" s="363" t="s">
        <v>133</v>
      </c>
      <c r="T183" s="11"/>
      <c r="U183" s="35" t="s">
        <v>133</v>
      </c>
      <c r="V183" s="11"/>
      <c r="W183" s="11"/>
      <c r="X183" s="11"/>
      <c r="Y183" s="11"/>
      <c r="Z183" s="35"/>
      <c r="AA183" s="363" t="s">
        <v>133</v>
      </c>
      <c r="AB183" s="814"/>
    </row>
    <row r="184" spans="2:28">
      <c r="B184" s="807" t="s">
        <v>769</v>
      </c>
      <c r="C184" s="808"/>
      <c r="D184" s="809"/>
      <c r="E184" s="809"/>
      <c r="F184" s="812"/>
      <c r="G184" s="808"/>
      <c r="H184" s="809"/>
      <c r="I184" s="809"/>
      <c r="J184" s="809"/>
      <c r="K184" s="809"/>
      <c r="L184" s="809"/>
      <c r="M184" s="809"/>
      <c r="N184" s="809"/>
      <c r="O184" s="809"/>
      <c r="P184" s="809"/>
      <c r="Q184" s="809"/>
      <c r="R184" s="809"/>
      <c r="S184" s="812"/>
      <c r="T184" s="809"/>
      <c r="U184" s="809"/>
      <c r="V184" s="809"/>
      <c r="W184" s="809"/>
      <c r="X184" s="809"/>
      <c r="Y184" s="809"/>
      <c r="Z184" s="809"/>
      <c r="AA184" s="812"/>
      <c r="AB184" s="812"/>
    </row>
    <row r="185" spans="2:28">
      <c r="B185" s="362" t="s">
        <v>16</v>
      </c>
      <c r="C185" s="362" t="s">
        <v>554</v>
      </c>
      <c r="D185" s="11"/>
      <c r="E185" s="35" t="s">
        <v>133</v>
      </c>
      <c r="F185" s="814"/>
      <c r="G185" s="813"/>
      <c r="H185" s="11"/>
      <c r="I185" s="11"/>
      <c r="J185" s="11"/>
      <c r="K185" s="11"/>
      <c r="L185" s="11"/>
      <c r="M185" s="11"/>
      <c r="N185" s="11"/>
      <c r="O185" s="11"/>
      <c r="P185" s="11"/>
      <c r="Q185" s="11"/>
      <c r="R185" s="11"/>
      <c r="S185" s="363" t="s">
        <v>133</v>
      </c>
      <c r="T185" s="11"/>
      <c r="U185" s="11"/>
      <c r="V185" s="11"/>
      <c r="W185" s="11"/>
      <c r="X185" s="11"/>
      <c r="Y185" s="11"/>
      <c r="Z185" s="11"/>
      <c r="AA185" s="814"/>
      <c r="AB185" s="814"/>
    </row>
    <row r="186" spans="2:28">
      <c r="B186" s="362" t="s">
        <v>36</v>
      </c>
      <c r="C186" s="362" t="s">
        <v>554</v>
      </c>
      <c r="D186" s="11"/>
      <c r="E186" s="35" t="s">
        <v>133</v>
      </c>
      <c r="F186" s="814"/>
      <c r="G186" s="813"/>
      <c r="H186" s="11"/>
      <c r="I186" s="11"/>
      <c r="J186" s="11"/>
      <c r="K186" s="11"/>
      <c r="L186" s="11"/>
      <c r="M186" s="11"/>
      <c r="N186" s="11"/>
      <c r="O186" s="11"/>
      <c r="P186" s="11"/>
      <c r="Q186" s="11"/>
      <c r="R186" s="11"/>
      <c r="S186" s="363" t="s">
        <v>133</v>
      </c>
      <c r="T186" s="11"/>
      <c r="U186" s="35" t="s">
        <v>133</v>
      </c>
      <c r="V186" s="11"/>
      <c r="W186" s="35" t="s">
        <v>133</v>
      </c>
      <c r="X186" s="11"/>
      <c r="Y186" s="35" t="s">
        <v>133</v>
      </c>
      <c r="Z186" s="11"/>
      <c r="AA186" s="814"/>
      <c r="AB186" s="814"/>
    </row>
    <row r="187" spans="2:28">
      <c r="B187" s="362" t="s">
        <v>770</v>
      </c>
      <c r="C187" s="362" t="s">
        <v>554</v>
      </c>
      <c r="D187" s="11"/>
      <c r="E187" s="35" t="s">
        <v>133</v>
      </c>
      <c r="F187" s="814"/>
      <c r="G187" s="813"/>
      <c r="H187" s="11"/>
      <c r="I187" s="11"/>
      <c r="J187" s="11"/>
      <c r="K187" s="11"/>
      <c r="L187" s="11"/>
      <c r="M187" s="11"/>
      <c r="N187" s="11"/>
      <c r="O187" s="11"/>
      <c r="P187" s="11"/>
      <c r="Q187" s="11"/>
      <c r="R187" s="11"/>
      <c r="S187" s="814"/>
      <c r="T187" s="11"/>
      <c r="U187" s="11"/>
      <c r="V187" s="11"/>
      <c r="W187" s="11"/>
      <c r="X187" s="11"/>
      <c r="Y187" s="11"/>
      <c r="Z187" s="11"/>
      <c r="AA187" s="814"/>
      <c r="AB187" s="816" t="s">
        <v>624</v>
      </c>
    </row>
    <row r="188" spans="2:28">
      <c r="B188" s="362" t="s">
        <v>771</v>
      </c>
      <c r="C188" s="362" t="s">
        <v>515</v>
      </c>
      <c r="D188" s="11"/>
      <c r="E188" s="35" t="s">
        <v>133</v>
      </c>
      <c r="F188" s="814"/>
      <c r="G188" s="813"/>
      <c r="H188" s="11"/>
      <c r="I188" s="11"/>
      <c r="J188" s="11"/>
      <c r="K188" s="11"/>
      <c r="L188" s="11"/>
      <c r="M188" s="11"/>
      <c r="N188" s="11"/>
      <c r="O188" s="11"/>
      <c r="P188" s="11"/>
      <c r="Q188" s="11"/>
      <c r="R188" s="11"/>
      <c r="S188" s="814"/>
      <c r="T188" s="11"/>
      <c r="U188" s="11"/>
      <c r="V188" s="11"/>
      <c r="W188" s="11"/>
      <c r="X188" s="11"/>
      <c r="Y188" s="11"/>
      <c r="Z188" s="11"/>
      <c r="AA188" s="814"/>
      <c r="AB188" s="814"/>
    </row>
    <row r="189" spans="2:28">
      <c r="B189" s="362" t="s">
        <v>65</v>
      </c>
      <c r="C189" s="362" t="s">
        <v>515</v>
      </c>
      <c r="D189" s="11"/>
      <c r="E189" s="35" t="s">
        <v>133</v>
      </c>
      <c r="F189" s="814"/>
      <c r="G189" s="813"/>
      <c r="H189" s="11"/>
      <c r="I189" s="11"/>
      <c r="J189" s="11"/>
      <c r="K189" s="11"/>
      <c r="L189" s="11"/>
      <c r="M189" s="11"/>
      <c r="N189" s="11"/>
      <c r="O189" s="11"/>
      <c r="P189" s="11"/>
      <c r="Q189" s="11"/>
      <c r="R189" s="11"/>
      <c r="S189" s="814"/>
      <c r="T189" s="11"/>
      <c r="U189" s="11"/>
      <c r="V189" s="11"/>
      <c r="W189" s="11"/>
      <c r="X189" s="11"/>
      <c r="Y189" s="11"/>
      <c r="Z189" s="11"/>
      <c r="AA189" s="814"/>
      <c r="AB189" s="814"/>
    </row>
    <row r="190" spans="2:28">
      <c r="B190" s="362" t="s">
        <v>772</v>
      </c>
      <c r="C190" s="362" t="s">
        <v>554</v>
      </c>
      <c r="D190" s="11"/>
      <c r="E190" s="35" t="s">
        <v>133</v>
      </c>
      <c r="F190" s="814"/>
      <c r="G190" s="813"/>
      <c r="H190" s="11"/>
      <c r="I190" s="11"/>
      <c r="J190" s="11"/>
      <c r="K190" s="11"/>
      <c r="L190" s="11"/>
      <c r="M190" s="11"/>
      <c r="N190" s="11"/>
      <c r="O190" s="11"/>
      <c r="P190" s="11"/>
      <c r="Q190" s="11"/>
      <c r="R190" s="11"/>
      <c r="S190" s="814"/>
      <c r="T190" s="11"/>
      <c r="U190" s="11"/>
      <c r="V190" s="11"/>
      <c r="W190" s="11"/>
      <c r="X190" s="11"/>
      <c r="Y190" s="11"/>
      <c r="Z190" s="11"/>
      <c r="AA190" s="814"/>
      <c r="AB190" s="814"/>
    </row>
    <row r="191" spans="2:28">
      <c r="B191" s="362" t="s">
        <v>773</v>
      </c>
      <c r="C191" s="362" t="s">
        <v>554</v>
      </c>
      <c r="D191" s="11"/>
      <c r="E191" s="35" t="s">
        <v>133</v>
      </c>
      <c r="F191" s="814"/>
      <c r="G191" s="813"/>
      <c r="H191" s="11"/>
      <c r="I191" s="11"/>
      <c r="J191" s="11"/>
      <c r="K191" s="11"/>
      <c r="L191" s="11"/>
      <c r="M191" s="11"/>
      <c r="N191" s="11"/>
      <c r="O191" s="11"/>
      <c r="P191" s="11"/>
      <c r="Q191" s="11"/>
      <c r="R191" s="11"/>
      <c r="S191" s="814"/>
      <c r="T191" s="11"/>
      <c r="U191" s="11"/>
      <c r="V191" s="11"/>
      <c r="W191" s="11"/>
      <c r="X191" s="11"/>
      <c r="Y191" s="11"/>
      <c r="Z191" s="11"/>
      <c r="AA191" s="814"/>
      <c r="AB191" s="814"/>
    </row>
    <row r="192" spans="2:28">
      <c r="B192" s="362" t="s">
        <v>20</v>
      </c>
      <c r="C192" s="362" t="s">
        <v>515</v>
      </c>
      <c r="D192" s="11"/>
      <c r="E192" s="35" t="s">
        <v>133</v>
      </c>
      <c r="F192" s="814"/>
      <c r="G192" s="813"/>
      <c r="H192" s="11"/>
      <c r="I192" s="11"/>
      <c r="J192" s="11"/>
      <c r="K192" s="11"/>
      <c r="L192" s="11"/>
      <c r="M192" s="11"/>
      <c r="N192" s="11"/>
      <c r="O192" s="11"/>
      <c r="P192" s="11"/>
      <c r="Q192" s="11"/>
      <c r="R192" s="11"/>
      <c r="S192" s="814"/>
      <c r="T192" s="11"/>
      <c r="U192" s="11"/>
      <c r="V192" s="11"/>
      <c r="W192" s="11"/>
      <c r="X192" s="11"/>
      <c r="Y192" s="11"/>
      <c r="Z192" s="11"/>
      <c r="AA192" s="814"/>
      <c r="AB192" s="814"/>
    </row>
    <row r="193" spans="2:28">
      <c r="B193" s="362" t="s">
        <v>35</v>
      </c>
      <c r="C193" s="362" t="s">
        <v>554</v>
      </c>
      <c r="D193" s="11"/>
      <c r="E193" s="826" t="s">
        <v>650</v>
      </c>
      <c r="F193" s="814"/>
      <c r="G193" s="813"/>
      <c r="H193" s="11"/>
      <c r="I193" s="11"/>
      <c r="J193" s="11"/>
      <c r="K193" s="11"/>
      <c r="L193" s="11"/>
      <c r="M193" s="35" t="s">
        <v>133</v>
      </c>
      <c r="N193" s="11"/>
      <c r="O193" s="11"/>
      <c r="P193" s="11"/>
      <c r="Q193" s="11"/>
      <c r="R193" s="11"/>
      <c r="S193" s="363" t="s">
        <v>133</v>
      </c>
      <c r="T193" s="11"/>
      <c r="U193" s="11"/>
      <c r="V193" s="11"/>
      <c r="W193" s="11"/>
      <c r="X193" s="11"/>
      <c r="Y193" s="11"/>
      <c r="Z193" s="11"/>
      <c r="AA193" s="814"/>
      <c r="AB193" s="814"/>
    </row>
    <row r="194" spans="2:28">
      <c r="B194" s="362" t="s">
        <v>24</v>
      </c>
      <c r="C194" s="362" t="s">
        <v>554</v>
      </c>
      <c r="D194" s="11"/>
      <c r="E194" s="35" t="s">
        <v>133</v>
      </c>
      <c r="F194" s="814"/>
      <c r="G194" s="813"/>
      <c r="H194" s="11"/>
      <c r="I194" s="11"/>
      <c r="J194" s="11"/>
      <c r="K194" s="11"/>
      <c r="L194" s="11"/>
      <c r="M194" s="11"/>
      <c r="N194" s="11"/>
      <c r="O194" s="11"/>
      <c r="P194" s="11"/>
      <c r="Q194" s="11"/>
      <c r="R194" s="11"/>
      <c r="S194" s="363" t="s">
        <v>133</v>
      </c>
      <c r="T194" s="11"/>
      <c r="U194" s="35" t="s">
        <v>133</v>
      </c>
      <c r="V194" s="11"/>
      <c r="W194" s="11"/>
      <c r="X194" s="11"/>
      <c r="Y194" s="11"/>
      <c r="Z194" s="11"/>
      <c r="AA194" s="814"/>
      <c r="AB194" s="814"/>
    </row>
    <row r="195" spans="2:28">
      <c r="B195" s="362" t="s">
        <v>38</v>
      </c>
      <c r="C195" s="362" t="s">
        <v>554</v>
      </c>
      <c r="D195" s="11"/>
      <c r="E195" s="35" t="s">
        <v>133</v>
      </c>
      <c r="F195" s="814"/>
      <c r="G195" s="813"/>
      <c r="H195" s="11"/>
      <c r="I195" s="11"/>
      <c r="J195" s="11"/>
      <c r="K195" s="11"/>
      <c r="L195" s="11"/>
      <c r="M195" s="11"/>
      <c r="N195" s="11"/>
      <c r="O195" s="11"/>
      <c r="P195" s="11"/>
      <c r="Q195" s="11"/>
      <c r="R195" s="11"/>
      <c r="S195" s="814"/>
      <c r="T195" s="11"/>
      <c r="U195" s="35" t="s">
        <v>133</v>
      </c>
      <c r="V195" s="11"/>
      <c r="W195" s="11"/>
      <c r="X195" s="11"/>
      <c r="Y195" s="11"/>
      <c r="Z195" s="11"/>
      <c r="AA195" s="814"/>
      <c r="AB195" s="814"/>
    </row>
    <row r="196" spans="2:28">
      <c r="B196" s="362" t="s">
        <v>14</v>
      </c>
      <c r="C196" s="362" t="s">
        <v>554</v>
      </c>
      <c r="D196" s="11"/>
      <c r="E196" s="35" t="s">
        <v>133</v>
      </c>
      <c r="F196" s="814"/>
      <c r="G196" s="813"/>
      <c r="H196" s="11"/>
      <c r="I196" s="11"/>
      <c r="J196" s="11"/>
      <c r="K196" s="11"/>
      <c r="L196" s="11"/>
      <c r="M196" s="11"/>
      <c r="N196" s="11"/>
      <c r="O196" s="11"/>
      <c r="P196" s="11"/>
      <c r="Q196" s="11"/>
      <c r="R196" s="11"/>
      <c r="S196" s="363" t="s">
        <v>133</v>
      </c>
      <c r="T196" s="11"/>
      <c r="U196" s="11"/>
      <c r="V196" s="11"/>
      <c r="W196" s="11"/>
      <c r="X196" s="11"/>
      <c r="Y196" s="11"/>
      <c r="Z196" s="11"/>
      <c r="AA196" s="814"/>
      <c r="AB196" s="814"/>
    </row>
    <row r="197" spans="2:28">
      <c r="B197" s="362" t="s">
        <v>48</v>
      </c>
      <c r="C197" s="362" t="s">
        <v>554</v>
      </c>
      <c r="D197" s="11"/>
      <c r="E197" s="35" t="s">
        <v>133</v>
      </c>
      <c r="F197" s="814"/>
      <c r="G197" s="813"/>
      <c r="H197" s="11"/>
      <c r="I197" s="11"/>
      <c r="J197" s="11"/>
      <c r="K197" s="11"/>
      <c r="L197" s="11"/>
      <c r="M197" s="11"/>
      <c r="N197" s="11"/>
      <c r="O197" s="11"/>
      <c r="P197" s="11"/>
      <c r="Q197" s="11"/>
      <c r="R197" s="11"/>
      <c r="S197" s="814"/>
      <c r="T197" s="11"/>
      <c r="U197" s="11"/>
      <c r="V197" s="11"/>
      <c r="W197" s="11"/>
      <c r="X197" s="11"/>
      <c r="Y197" s="11"/>
      <c r="Z197" s="35"/>
      <c r="AA197" s="363" t="s">
        <v>133</v>
      </c>
      <c r="AB197" s="814"/>
    </row>
    <row r="198" spans="2:28">
      <c r="B198" s="362" t="s">
        <v>774</v>
      </c>
      <c r="C198" s="813"/>
      <c r="D198" s="11"/>
      <c r="E198" s="35" t="s">
        <v>133</v>
      </c>
      <c r="F198" s="814"/>
      <c r="G198" s="813"/>
      <c r="H198" s="11"/>
      <c r="I198" s="11"/>
      <c r="J198" s="11"/>
      <c r="K198" s="11"/>
      <c r="L198" s="11"/>
      <c r="M198" s="11"/>
      <c r="N198" s="11"/>
      <c r="O198" s="11"/>
      <c r="P198" s="11"/>
      <c r="Q198" s="11"/>
      <c r="R198" s="11"/>
      <c r="S198" s="814"/>
      <c r="T198" s="11"/>
      <c r="U198" s="11"/>
      <c r="V198" s="11"/>
      <c r="W198" s="11"/>
      <c r="X198" s="11"/>
      <c r="Y198" s="11"/>
      <c r="Z198" s="11"/>
      <c r="AA198" s="814"/>
      <c r="AB198" s="814"/>
    </row>
    <row r="199" spans="2:28">
      <c r="B199" s="362" t="s">
        <v>18</v>
      </c>
      <c r="C199" s="362" t="s">
        <v>700</v>
      </c>
      <c r="D199" s="11"/>
      <c r="E199" s="35" t="s">
        <v>133</v>
      </c>
      <c r="F199" s="814"/>
      <c r="G199" s="813"/>
      <c r="H199" s="11"/>
      <c r="I199" s="11"/>
      <c r="J199" s="11"/>
      <c r="K199" s="11"/>
      <c r="L199" s="11"/>
      <c r="M199" s="35"/>
      <c r="N199" s="11"/>
      <c r="O199" s="11"/>
      <c r="P199" s="11"/>
      <c r="Q199" s="11"/>
      <c r="R199" s="11"/>
      <c r="S199" s="814"/>
      <c r="T199" s="11"/>
      <c r="U199" s="35" t="s">
        <v>133</v>
      </c>
      <c r="V199" s="11"/>
      <c r="W199" s="11"/>
      <c r="X199" s="11"/>
      <c r="Y199" s="11"/>
      <c r="Z199" s="11"/>
      <c r="AA199" s="814"/>
      <c r="AB199" s="814"/>
    </row>
    <row r="200" spans="2:28">
      <c r="B200" s="362" t="s">
        <v>34</v>
      </c>
      <c r="C200" s="362" t="s">
        <v>554</v>
      </c>
      <c r="D200" s="11"/>
      <c r="E200" s="35" t="s">
        <v>133</v>
      </c>
      <c r="F200" s="814"/>
      <c r="G200" s="813"/>
      <c r="H200" s="11"/>
      <c r="I200" s="11"/>
      <c r="J200" s="11"/>
      <c r="K200" s="11"/>
      <c r="L200" s="11"/>
      <c r="M200" s="11"/>
      <c r="N200" s="11"/>
      <c r="O200" s="11"/>
      <c r="P200" s="11"/>
      <c r="Q200" s="11"/>
      <c r="R200" s="11"/>
      <c r="S200" s="363" t="s">
        <v>133</v>
      </c>
      <c r="T200" s="11"/>
      <c r="U200" s="35" t="s">
        <v>133</v>
      </c>
      <c r="V200" s="11"/>
      <c r="W200" s="11"/>
      <c r="X200" s="11"/>
      <c r="Y200" s="11"/>
      <c r="Z200" s="11"/>
      <c r="AA200" s="814"/>
      <c r="AB200" s="814"/>
    </row>
    <row r="201" spans="2:28">
      <c r="B201" s="362" t="s">
        <v>42</v>
      </c>
      <c r="C201" s="362" t="s">
        <v>735</v>
      </c>
      <c r="D201" s="11"/>
      <c r="E201" s="35" t="s">
        <v>133</v>
      </c>
      <c r="F201" s="814"/>
      <c r="G201" s="813"/>
      <c r="H201" s="11"/>
      <c r="I201" s="11"/>
      <c r="J201" s="11"/>
      <c r="K201" s="11"/>
      <c r="L201" s="11"/>
      <c r="M201" s="35" t="s">
        <v>133</v>
      </c>
      <c r="N201" s="11"/>
      <c r="O201" s="35" t="s">
        <v>133</v>
      </c>
      <c r="P201" s="11"/>
      <c r="Q201" s="11"/>
      <c r="R201" s="11"/>
      <c r="S201" s="363" t="s">
        <v>133</v>
      </c>
      <c r="T201" s="11"/>
      <c r="U201" s="35" t="s">
        <v>133</v>
      </c>
      <c r="V201" s="11"/>
      <c r="W201" s="11"/>
      <c r="X201" s="11"/>
      <c r="Y201" s="11"/>
      <c r="Z201" s="35"/>
      <c r="AA201" s="363" t="s">
        <v>133</v>
      </c>
      <c r="AB201" s="814"/>
    </row>
    <row r="202" spans="2:28">
      <c r="B202" s="362" t="s">
        <v>19</v>
      </c>
      <c r="C202" s="362" t="s">
        <v>554</v>
      </c>
      <c r="D202" s="11"/>
      <c r="E202" s="35" t="s">
        <v>133</v>
      </c>
      <c r="F202" s="814"/>
      <c r="G202" s="813"/>
      <c r="H202" s="11"/>
      <c r="I202" s="11"/>
      <c r="J202" s="11"/>
      <c r="K202" s="11"/>
      <c r="L202" s="11"/>
      <c r="M202" s="11"/>
      <c r="N202" s="11"/>
      <c r="O202" s="11"/>
      <c r="P202" s="11"/>
      <c r="Q202" s="11"/>
      <c r="R202" s="11"/>
      <c r="S202" s="363" t="s">
        <v>133</v>
      </c>
      <c r="T202" s="11"/>
      <c r="U202" s="35" t="s">
        <v>571</v>
      </c>
      <c r="V202" s="11"/>
      <c r="W202" s="11"/>
      <c r="X202" s="11"/>
      <c r="Y202" s="11"/>
      <c r="Z202" s="35"/>
      <c r="AA202" s="363" t="s">
        <v>133</v>
      </c>
      <c r="AB202" s="814"/>
    </row>
    <row r="203" spans="2:28">
      <c r="B203" s="362" t="s">
        <v>59</v>
      </c>
      <c r="C203" s="362" t="s">
        <v>775</v>
      </c>
      <c r="D203" s="11"/>
      <c r="E203" s="35" t="s">
        <v>133</v>
      </c>
      <c r="F203" s="814"/>
      <c r="G203" s="813"/>
      <c r="H203" s="11"/>
      <c r="I203" s="11"/>
      <c r="J203" s="11"/>
      <c r="K203" s="11"/>
      <c r="L203" s="11"/>
      <c r="M203" s="35" t="s">
        <v>133</v>
      </c>
      <c r="N203" s="11"/>
      <c r="O203" s="11"/>
      <c r="P203" s="11"/>
      <c r="Q203" s="11"/>
      <c r="R203" s="11"/>
      <c r="S203" s="363" t="s">
        <v>585</v>
      </c>
      <c r="T203" s="11"/>
      <c r="U203" s="35" t="s">
        <v>133</v>
      </c>
      <c r="V203" s="11"/>
      <c r="W203" s="11"/>
      <c r="X203" s="11"/>
      <c r="Y203" s="11"/>
      <c r="Z203" s="35"/>
      <c r="AA203" s="363" t="s">
        <v>133</v>
      </c>
      <c r="AB203" s="814"/>
    </row>
    <row r="204" spans="2:28">
      <c r="B204" s="362" t="s">
        <v>60</v>
      </c>
      <c r="C204" s="362" t="s">
        <v>709</v>
      </c>
      <c r="D204" s="11"/>
      <c r="E204" s="35" t="s">
        <v>133</v>
      </c>
      <c r="F204" s="814"/>
      <c r="G204" s="813"/>
      <c r="H204" s="11"/>
      <c r="I204" s="11"/>
      <c r="J204" s="11"/>
      <c r="K204" s="11"/>
      <c r="L204" s="11"/>
      <c r="M204" s="11"/>
      <c r="N204" s="11"/>
      <c r="O204" s="11"/>
      <c r="P204" s="11"/>
      <c r="Q204" s="11"/>
      <c r="R204" s="11"/>
      <c r="S204" s="363" t="s">
        <v>133</v>
      </c>
      <c r="T204" s="11"/>
      <c r="U204" s="35" t="s">
        <v>133</v>
      </c>
      <c r="V204" s="11"/>
      <c r="W204" s="11"/>
      <c r="X204" s="11"/>
      <c r="Y204" s="11"/>
      <c r="Z204" s="11"/>
      <c r="AA204" s="814"/>
      <c r="AB204" s="814"/>
    </row>
    <row r="205" spans="2:28">
      <c r="B205" s="362" t="s">
        <v>7</v>
      </c>
      <c r="C205" s="362" t="s">
        <v>512</v>
      </c>
      <c r="D205" s="11"/>
      <c r="E205" s="35" t="s">
        <v>133</v>
      </c>
      <c r="F205" s="814"/>
      <c r="G205" s="362" t="s">
        <v>133</v>
      </c>
      <c r="H205" s="11"/>
      <c r="I205" s="11"/>
      <c r="J205" s="11"/>
      <c r="K205" s="11"/>
      <c r="L205" s="11"/>
      <c r="M205" s="11"/>
      <c r="N205" s="11"/>
      <c r="O205" s="11"/>
      <c r="P205" s="11"/>
      <c r="Q205" s="11"/>
      <c r="R205" s="11"/>
      <c r="S205" s="363" t="s">
        <v>133</v>
      </c>
      <c r="T205" s="11"/>
      <c r="U205" s="35" t="s">
        <v>133</v>
      </c>
      <c r="V205" s="11"/>
      <c r="W205" s="35" t="s">
        <v>133</v>
      </c>
      <c r="X205" s="11"/>
      <c r="Y205" s="11"/>
      <c r="Z205" s="35"/>
      <c r="AA205" s="363" t="s">
        <v>133</v>
      </c>
      <c r="AB205" s="814"/>
    </row>
    <row r="206" spans="2:28">
      <c r="B206" s="362" t="s">
        <v>23</v>
      </c>
      <c r="C206" s="362" t="s">
        <v>515</v>
      </c>
      <c r="D206" s="11"/>
      <c r="E206" s="35" t="s">
        <v>133</v>
      </c>
      <c r="F206" s="814"/>
      <c r="G206" s="362" t="s">
        <v>133</v>
      </c>
      <c r="H206" s="11"/>
      <c r="I206" s="35" t="s">
        <v>133</v>
      </c>
      <c r="J206" s="11"/>
      <c r="K206" s="35" t="s">
        <v>133</v>
      </c>
      <c r="L206" s="11"/>
      <c r="M206" s="11"/>
      <c r="N206" s="11"/>
      <c r="O206" s="11"/>
      <c r="P206" s="11"/>
      <c r="Q206" s="11"/>
      <c r="R206" s="11"/>
      <c r="S206" s="363" t="s">
        <v>133</v>
      </c>
      <c r="T206" s="11"/>
      <c r="U206" s="35" t="s">
        <v>133</v>
      </c>
      <c r="V206" s="11"/>
      <c r="W206" s="11"/>
      <c r="X206" s="11"/>
      <c r="Y206" s="11"/>
      <c r="Z206" s="11"/>
      <c r="AA206" s="814"/>
      <c r="AB206" s="814"/>
    </row>
    <row r="207" spans="2:28">
      <c r="B207" s="362" t="s">
        <v>17</v>
      </c>
      <c r="C207" s="362" t="s">
        <v>729</v>
      </c>
      <c r="D207" s="11"/>
      <c r="E207" s="35" t="s">
        <v>133</v>
      </c>
      <c r="F207" s="814"/>
      <c r="G207" s="813"/>
      <c r="H207" s="11"/>
      <c r="I207" s="11"/>
      <c r="J207" s="11"/>
      <c r="K207" s="11"/>
      <c r="L207" s="11"/>
      <c r="M207" s="11"/>
      <c r="N207" s="11"/>
      <c r="O207" s="11"/>
      <c r="P207" s="11"/>
      <c r="Q207" s="11"/>
      <c r="R207" s="11"/>
      <c r="S207" s="814"/>
      <c r="T207" s="11"/>
      <c r="U207" s="11"/>
      <c r="V207" s="11"/>
      <c r="W207" s="11"/>
      <c r="X207" s="11"/>
      <c r="Y207" s="11"/>
      <c r="Z207" s="11"/>
      <c r="AA207" s="814"/>
      <c r="AB207" s="814"/>
    </row>
    <row r="208" spans="2:28">
      <c r="B208" s="362" t="s">
        <v>776</v>
      </c>
      <c r="C208" s="362" t="s">
        <v>515</v>
      </c>
      <c r="D208" s="11"/>
      <c r="E208" s="35" t="s">
        <v>133</v>
      </c>
      <c r="F208" s="814"/>
      <c r="G208" s="813"/>
      <c r="H208" s="11"/>
      <c r="I208" s="11"/>
      <c r="J208" s="11"/>
      <c r="K208" s="11"/>
      <c r="L208" s="11"/>
      <c r="M208" s="11"/>
      <c r="N208" s="11"/>
      <c r="O208" s="11"/>
      <c r="P208" s="11"/>
      <c r="Q208" s="11"/>
      <c r="R208" s="11"/>
      <c r="S208" s="814"/>
      <c r="T208" s="11"/>
      <c r="U208" s="11"/>
      <c r="V208" s="11"/>
      <c r="W208" s="11"/>
      <c r="X208" s="11"/>
      <c r="Y208" s="11"/>
      <c r="Z208" s="11"/>
      <c r="AA208" s="814"/>
      <c r="AB208" s="816" t="s">
        <v>624</v>
      </c>
    </row>
    <row r="209" spans="2:28">
      <c r="B209" s="362" t="s">
        <v>777</v>
      </c>
      <c r="C209" s="362" t="s">
        <v>554</v>
      </c>
      <c r="D209" s="11"/>
      <c r="E209" s="821"/>
      <c r="F209" s="814"/>
      <c r="G209" s="813"/>
      <c r="H209" s="11"/>
      <c r="I209" s="11"/>
      <c r="J209" s="11"/>
      <c r="K209" s="11"/>
      <c r="L209" s="11"/>
      <c r="M209" s="11"/>
      <c r="N209" s="11"/>
      <c r="O209" s="11"/>
      <c r="P209" s="11"/>
      <c r="Q209" s="11"/>
      <c r="R209" s="11"/>
      <c r="S209" s="814"/>
      <c r="T209" s="11"/>
      <c r="U209" s="11"/>
      <c r="V209" s="11"/>
      <c r="W209" s="11"/>
      <c r="X209" s="11"/>
      <c r="Y209" s="11"/>
      <c r="Z209" s="11"/>
      <c r="AA209" s="814"/>
      <c r="AB209" s="814"/>
    </row>
    <row r="210" spans="2:28">
      <c r="B210" s="362" t="s">
        <v>402</v>
      </c>
      <c r="C210" s="362" t="s">
        <v>554</v>
      </c>
      <c r="D210" s="11"/>
      <c r="E210" s="35" t="s">
        <v>133</v>
      </c>
      <c r="F210" s="814"/>
      <c r="G210" s="813"/>
      <c r="H210" s="11"/>
      <c r="I210" s="11"/>
      <c r="J210" s="11"/>
      <c r="K210" s="11"/>
      <c r="L210" s="11"/>
      <c r="M210" s="35" t="s">
        <v>133</v>
      </c>
      <c r="N210" s="11"/>
      <c r="O210" s="11"/>
      <c r="P210" s="11"/>
      <c r="Q210" s="11"/>
      <c r="R210" s="11"/>
      <c r="S210" s="814"/>
      <c r="T210" s="11"/>
      <c r="U210" s="11"/>
      <c r="V210" s="11"/>
      <c r="W210" s="11"/>
      <c r="X210" s="11"/>
      <c r="Y210" s="11"/>
      <c r="Z210" s="11"/>
      <c r="AA210" s="814"/>
      <c r="AB210" s="814"/>
    </row>
    <row r="211" spans="2:28">
      <c r="B211" s="362" t="s">
        <v>778</v>
      </c>
      <c r="C211" s="362" t="s">
        <v>515</v>
      </c>
      <c r="D211" s="11"/>
      <c r="E211" s="35" t="s">
        <v>133</v>
      </c>
      <c r="F211" s="814"/>
      <c r="G211" s="362" t="s">
        <v>133</v>
      </c>
      <c r="H211" s="11"/>
      <c r="I211" s="11"/>
      <c r="J211" s="11"/>
      <c r="K211" s="35" t="s">
        <v>133</v>
      </c>
      <c r="L211" s="11"/>
      <c r="M211" s="11"/>
      <c r="N211" s="11"/>
      <c r="O211" s="11"/>
      <c r="P211" s="11"/>
      <c r="Q211" s="11"/>
      <c r="R211" s="11"/>
      <c r="S211" s="363" t="s">
        <v>133</v>
      </c>
      <c r="T211" s="11"/>
      <c r="U211" s="35" t="s">
        <v>133</v>
      </c>
      <c r="V211" s="11"/>
      <c r="W211" s="35" t="s">
        <v>133</v>
      </c>
      <c r="X211" s="11"/>
      <c r="Y211" s="11"/>
      <c r="Z211" s="11"/>
      <c r="AA211" s="814"/>
      <c r="AB211" s="814"/>
    </row>
    <row r="212" spans="2:28">
      <c r="B212" s="362" t="s">
        <v>29</v>
      </c>
      <c r="C212" s="362" t="s">
        <v>645</v>
      </c>
      <c r="D212" s="11"/>
      <c r="E212" s="35" t="s">
        <v>133</v>
      </c>
      <c r="F212" s="814"/>
      <c r="G212" s="362" t="s">
        <v>133</v>
      </c>
      <c r="H212" s="11"/>
      <c r="I212" s="11"/>
      <c r="J212" s="11"/>
      <c r="K212" s="11"/>
      <c r="L212" s="11"/>
      <c r="M212" s="11"/>
      <c r="N212" s="11"/>
      <c r="O212" s="11"/>
      <c r="P212" s="11"/>
      <c r="Q212" s="11"/>
      <c r="R212" s="11"/>
      <c r="S212" s="814"/>
      <c r="T212" s="11"/>
      <c r="U212" s="35" t="s">
        <v>133</v>
      </c>
      <c r="V212" s="11"/>
      <c r="W212" s="11"/>
      <c r="X212" s="11"/>
      <c r="Y212" s="11"/>
      <c r="Z212" s="35"/>
      <c r="AA212" s="363" t="s">
        <v>133</v>
      </c>
      <c r="AB212" s="814"/>
    </row>
    <row r="213" spans="2:28">
      <c r="B213" s="362" t="s">
        <v>74</v>
      </c>
      <c r="C213" s="362" t="s">
        <v>709</v>
      </c>
      <c r="D213" s="11"/>
      <c r="E213" s="35" t="s">
        <v>133</v>
      </c>
      <c r="F213" s="814"/>
      <c r="G213" s="813"/>
      <c r="H213" s="11"/>
      <c r="I213" s="11"/>
      <c r="J213" s="11"/>
      <c r="K213" s="11"/>
      <c r="L213" s="11"/>
      <c r="M213" s="11"/>
      <c r="N213" s="11"/>
      <c r="O213" s="11"/>
      <c r="P213" s="11"/>
      <c r="Q213" s="11"/>
      <c r="R213" s="11"/>
      <c r="S213" s="814"/>
      <c r="T213" s="11"/>
      <c r="U213" s="35" t="s">
        <v>133</v>
      </c>
      <c r="V213" s="11"/>
      <c r="W213" s="11"/>
      <c r="X213" s="11"/>
      <c r="Y213" s="11"/>
      <c r="Z213" s="11"/>
      <c r="AA213" s="814"/>
      <c r="AB213" s="816" t="s">
        <v>624</v>
      </c>
    </row>
    <row r="214" spans="2:28">
      <c r="B214" s="362" t="s">
        <v>13</v>
      </c>
      <c r="C214" s="362" t="s">
        <v>515</v>
      </c>
      <c r="D214" s="35" t="s">
        <v>779</v>
      </c>
      <c r="E214" s="35" t="s">
        <v>133</v>
      </c>
      <c r="F214" s="814"/>
      <c r="G214" s="362" t="s">
        <v>133</v>
      </c>
      <c r="H214" s="11"/>
      <c r="I214" s="11"/>
      <c r="J214" s="11"/>
      <c r="K214" s="11"/>
      <c r="L214" s="11"/>
      <c r="M214" s="11"/>
      <c r="N214" s="11"/>
      <c r="O214" s="11"/>
      <c r="P214" s="11"/>
      <c r="Q214" s="11"/>
      <c r="R214" s="11"/>
      <c r="S214" s="363" t="s">
        <v>133</v>
      </c>
      <c r="T214" s="11"/>
      <c r="U214" s="35" t="s">
        <v>566</v>
      </c>
      <c r="V214" s="815" t="s">
        <v>780</v>
      </c>
      <c r="W214" s="11"/>
      <c r="X214" s="11"/>
      <c r="Y214" s="11"/>
      <c r="Z214" s="35"/>
      <c r="AA214" s="363" t="s">
        <v>133</v>
      </c>
      <c r="AB214" s="814"/>
    </row>
    <row r="215" spans="2:28">
      <c r="B215" s="362" t="s">
        <v>781</v>
      </c>
      <c r="C215" s="362" t="s">
        <v>782</v>
      </c>
      <c r="D215" s="11"/>
      <c r="E215" s="35" t="s">
        <v>133</v>
      </c>
      <c r="F215" s="814"/>
      <c r="G215" s="362"/>
      <c r="H215" s="11"/>
      <c r="I215" s="11"/>
      <c r="J215" s="11"/>
      <c r="K215" s="11"/>
      <c r="L215" s="11"/>
      <c r="M215" s="11"/>
      <c r="N215" s="11"/>
      <c r="O215" s="11"/>
      <c r="P215" s="11"/>
      <c r="Q215" s="11"/>
      <c r="R215" s="11"/>
      <c r="S215" s="814"/>
      <c r="T215" s="11"/>
      <c r="U215" s="11"/>
      <c r="V215" s="11"/>
      <c r="W215" s="11"/>
      <c r="X215" s="11"/>
      <c r="Y215" s="11"/>
      <c r="Z215" s="11"/>
      <c r="AA215" s="814"/>
      <c r="AB215" s="816" t="s">
        <v>624</v>
      </c>
    </row>
    <row r="216" spans="2:28">
      <c r="B216" s="364" t="s">
        <v>40</v>
      </c>
      <c r="C216" s="364" t="s">
        <v>783</v>
      </c>
      <c r="D216" s="827"/>
      <c r="E216" s="614" t="s">
        <v>133</v>
      </c>
      <c r="F216" s="828"/>
      <c r="G216" s="829"/>
      <c r="H216" s="827"/>
      <c r="I216" s="827"/>
      <c r="J216" s="827"/>
      <c r="K216" s="614" t="s">
        <v>571</v>
      </c>
      <c r="L216" s="830" t="s">
        <v>784</v>
      </c>
      <c r="M216" s="614" t="s">
        <v>133</v>
      </c>
      <c r="N216" s="827"/>
      <c r="O216" s="827"/>
      <c r="P216" s="827"/>
      <c r="Q216" s="827"/>
      <c r="R216" s="827"/>
      <c r="S216" s="365" t="s">
        <v>583</v>
      </c>
      <c r="T216" s="827"/>
      <c r="U216" s="614" t="s">
        <v>133</v>
      </c>
      <c r="V216" s="827"/>
      <c r="W216" s="827"/>
      <c r="X216" s="827"/>
      <c r="Y216" s="827"/>
      <c r="Z216" s="614"/>
      <c r="AA216" s="365" t="s">
        <v>133</v>
      </c>
      <c r="AB216" s="831" t="s">
        <v>624</v>
      </c>
    </row>
    <row r="219" spans="2:28">
      <c r="B219" s="616" t="s">
        <v>4362</v>
      </c>
    </row>
    <row r="220" spans="2:28">
      <c r="B220" s="616" t="s">
        <v>4363</v>
      </c>
    </row>
    <row r="221" spans="2:28">
      <c r="B221" s="616" t="s">
        <v>4364</v>
      </c>
    </row>
    <row r="222" spans="2:28">
      <c r="B222" s="616" t="s">
        <v>4365</v>
      </c>
    </row>
    <row r="223" spans="2:28">
      <c r="B223" s="616" t="s">
        <v>4366</v>
      </c>
    </row>
    <row r="224" spans="2:28">
      <c r="B224" s="616" t="s">
        <v>4367</v>
      </c>
    </row>
    <row r="225" spans="2:21">
      <c r="B225" s="616" t="s">
        <v>4368</v>
      </c>
    </row>
    <row r="226" spans="2:21">
      <c r="B226" s="616" t="s">
        <v>4369</v>
      </c>
    </row>
    <row r="227" spans="2:21">
      <c r="B227" s="616" t="s">
        <v>4370</v>
      </c>
    </row>
    <row r="228" spans="2:21">
      <c r="B228" s="21"/>
    </row>
    <row r="229" spans="2:21" ht="15" customHeight="1">
      <c r="B229" s="1078" t="s">
        <v>785</v>
      </c>
      <c r="C229" s="1078"/>
      <c r="D229" s="1078"/>
      <c r="E229" s="1078"/>
      <c r="F229" s="1078"/>
      <c r="G229" s="1078"/>
      <c r="H229" s="1078"/>
      <c r="I229" s="1078"/>
      <c r="J229" s="1078"/>
      <c r="K229" s="1078"/>
      <c r="L229" s="1078"/>
      <c r="M229" s="1078"/>
      <c r="N229" s="1078"/>
      <c r="O229" s="1078"/>
      <c r="P229" s="1078"/>
      <c r="Q229" s="1078"/>
      <c r="R229" s="1078"/>
      <c r="S229" s="1078"/>
      <c r="T229" s="1078"/>
      <c r="U229" s="1078"/>
    </row>
    <row r="230" spans="2:21">
      <c r="B230" s="1078"/>
      <c r="C230" s="1078"/>
      <c r="D230" s="1078"/>
      <c r="E230" s="1078"/>
      <c r="F230" s="1078"/>
      <c r="G230" s="1078"/>
      <c r="H230" s="1078"/>
      <c r="I230" s="1078"/>
      <c r="J230" s="1078"/>
      <c r="K230" s="1078"/>
      <c r="L230" s="1078"/>
      <c r="M230" s="1078"/>
      <c r="N230" s="1078"/>
      <c r="O230" s="1078"/>
      <c r="P230" s="1078"/>
      <c r="Q230" s="1078"/>
      <c r="R230" s="1078"/>
      <c r="S230" s="1078"/>
      <c r="T230" s="1078"/>
      <c r="U230" s="1078"/>
    </row>
    <row r="231" spans="2:21">
      <c r="B231" s="1078"/>
      <c r="C231" s="1078"/>
      <c r="D231" s="1078"/>
      <c r="E231" s="1078"/>
      <c r="F231" s="1078"/>
      <c r="G231" s="1078"/>
      <c r="H231" s="1078"/>
      <c r="I231" s="1078"/>
      <c r="J231" s="1078"/>
      <c r="K231" s="1078"/>
      <c r="L231" s="1078"/>
      <c r="M231" s="1078"/>
      <c r="N231" s="1078"/>
      <c r="O231" s="1078"/>
      <c r="P231" s="1078"/>
      <c r="Q231" s="1078"/>
      <c r="R231" s="1078"/>
      <c r="S231" s="1078"/>
      <c r="T231" s="1078"/>
      <c r="U231" s="1078"/>
    </row>
    <row r="232" spans="2:21">
      <c r="B232" s="1078"/>
      <c r="C232" s="1078"/>
      <c r="D232" s="1078"/>
      <c r="E232" s="1078"/>
      <c r="F232" s="1078"/>
      <c r="G232" s="1078"/>
      <c r="H232" s="1078"/>
      <c r="I232" s="1078"/>
      <c r="J232" s="1078"/>
      <c r="K232" s="1078"/>
      <c r="L232" s="1078"/>
      <c r="M232" s="1078"/>
      <c r="N232" s="1078"/>
      <c r="O232" s="1078"/>
      <c r="P232" s="1078"/>
      <c r="Q232" s="1078"/>
      <c r="R232" s="1078"/>
      <c r="S232" s="1078"/>
      <c r="T232" s="1078"/>
      <c r="U232" s="1078"/>
    </row>
    <row r="233" spans="2:21">
      <c r="B233" s="1078"/>
      <c r="C233" s="1078"/>
      <c r="D233" s="1078"/>
      <c r="E233" s="1078"/>
      <c r="F233" s="1078"/>
      <c r="G233" s="1078"/>
      <c r="H233" s="1078"/>
      <c r="I233" s="1078"/>
      <c r="J233" s="1078"/>
      <c r="K233" s="1078"/>
      <c r="L233" s="1078"/>
      <c r="M233" s="1078"/>
      <c r="N233" s="1078"/>
      <c r="O233" s="1078"/>
      <c r="P233" s="1078"/>
      <c r="Q233" s="1078"/>
      <c r="R233" s="1078"/>
      <c r="S233" s="1078"/>
      <c r="T233" s="1078"/>
      <c r="U233" s="1078"/>
    </row>
    <row r="234" spans="2:21">
      <c r="B234" s="793"/>
      <c r="C234" s="793"/>
      <c r="D234" s="793"/>
      <c r="E234" s="793"/>
      <c r="F234" s="793"/>
      <c r="G234" s="793"/>
      <c r="H234" s="793"/>
      <c r="I234" s="793"/>
      <c r="J234" s="793"/>
      <c r="K234" s="793"/>
      <c r="L234" s="793"/>
      <c r="M234" s="793"/>
      <c r="N234" s="793"/>
      <c r="O234" s="793"/>
      <c r="P234" s="793"/>
      <c r="Q234" s="793"/>
      <c r="R234" s="793"/>
      <c r="S234" s="793"/>
      <c r="T234" s="793"/>
      <c r="U234" s="793"/>
    </row>
    <row r="235" spans="2:21">
      <c r="B235" s="793"/>
      <c r="C235" s="793"/>
      <c r="D235" s="793"/>
      <c r="E235" s="793"/>
      <c r="F235" s="793"/>
      <c r="G235" s="793"/>
      <c r="H235" s="793"/>
      <c r="I235" s="793"/>
      <c r="J235" s="793"/>
      <c r="K235" s="793"/>
      <c r="L235" s="793"/>
      <c r="M235" s="793"/>
      <c r="N235" s="793"/>
      <c r="O235" s="793"/>
      <c r="P235" s="793"/>
      <c r="Q235" s="793"/>
      <c r="R235" s="793"/>
      <c r="S235" s="793"/>
      <c r="T235" s="793"/>
      <c r="U235" s="793"/>
    </row>
    <row r="236" spans="2:21">
      <c r="B236" s="793"/>
      <c r="C236" s="793"/>
      <c r="D236" s="793"/>
      <c r="E236" s="793"/>
      <c r="F236" s="793"/>
      <c r="G236" s="793"/>
      <c r="H236" s="793"/>
      <c r="I236" s="793"/>
      <c r="J236" s="793"/>
      <c r="K236" s="793"/>
      <c r="L236" s="793"/>
      <c r="M236" s="793"/>
      <c r="N236" s="793"/>
      <c r="O236" s="793"/>
      <c r="P236" s="793"/>
      <c r="Q236" s="793"/>
      <c r="R236" s="793"/>
      <c r="S236" s="793"/>
      <c r="T236" s="793"/>
      <c r="U236" s="793"/>
    </row>
    <row r="237" spans="2:21">
      <c r="B237" s="793"/>
      <c r="C237" s="793"/>
      <c r="D237" s="793"/>
      <c r="E237" s="793"/>
      <c r="F237" s="793"/>
      <c r="G237" s="793"/>
      <c r="H237" s="793"/>
      <c r="I237" s="793"/>
      <c r="J237" s="793"/>
      <c r="K237" s="793"/>
      <c r="L237" s="793"/>
      <c r="M237" s="793"/>
      <c r="N237" s="793"/>
      <c r="O237" s="793"/>
      <c r="P237" s="793"/>
      <c r="Q237" s="793"/>
      <c r="R237" s="793"/>
      <c r="S237" s="793"/>
      <c r="T237" s="793"/>
      <c r="U237" s="793"/>
    </row>
    <row r="240" spans="2:21">
      <c r="B240" s="20"/>
    </row>
  </sheetData>
  <mergeCells count="5">
    <mergeCell ref="B229:U233"/>
    <mergeCell ref="U15:AB15"/>
    <mergeCell ref="C15:C16"/>
    <mergeCell ref="E15:E16"/>
    <mergeCell ref="G15:S15"/>
  </mergeCells>
  <conditionalFormatting sqref="B2">
    <cfRule type="notContainsBlanks" dxfId="2" priority="3">
      <formula>LEN(TRIM(B2))&gt;0</formula>
    </cfRule>
  </conditionalFormatting>
  <conditionalFormatting sqref="B16">
    <cfRule type="notContainsBlanks" dxfId="1" priority="2">
      <formula>LEN(TRIM(B16))&gt;0</formula>
    </cfRule>
  </conditionalFormatting>
  <hyperlinks>
    <hyperlink ref="J20" r:id="rId1" location="3daff289eeb2" display="https://www.forbes.com/sites/energyinnovation/2019/10/15/argentina-may-be-the-hottest-renewable-energy-market-you-havent-heard-of-can-it-spur-a-global-boom/ - 3daff289eeb2" xr:uid="{61BEC876-5DC8-4C31-8B29-FED20494EF7C}"/>
    <hyperlink ref="AB21" r:id="rId2" xr:uid="{BBA673C9-436F-4DB8-A800-EF3B6B3E8801}"/>
    <hyperlink ref="L22" r:id="rId3" xr:uid="{EDEF85F9-8034-48B1-81EA-4F2AF561E4D0}"/>
    <hyperlink ref="R24" r:id="rId4" xr:uid="{A8DE53E7-8E90-49D7-90D4-EF5A47C58F69}"/>
    <hyperlink ref="V28" r:id="rId5" display="https://www.theglobeandmail.com/canada/article-from-building-retrofits-and-a-national-hydrogen-strategy-to-higher/" xr:uid="{6E9C6053-4998-40BF-8512-83019A3A3CC8}"/>
    <hyperlink ref="AB28" r:id="rId6" location=":~:text=Close%20to%2095%25%20of%20BC's,gas%2C%20wind%2C%20and%20oil" display="https://www.cer-rec.gc.ca/en/data-analysis/energy-commodities/electricity/report/2016-canadian-renewable-power/province/canadas-renewable-power-landscape-2016-energy-market-analysis-british-columbia.html - :~:text=Close%20to%2095%25%20of%20BC's,gas%2C%20wind%2C%20and%20oil" xr:uid="{2638EFCB-C7F6-47DC-8D62-A2B6838274A9}"/>
    <hyperlink ref="Z30" r:id="rId7" display="https://www.pv-magazine.com/2020/05/22/croatia-introduces-provisions-to-tender-1-gw-of-solar/" xr:uid="{01B484CF-6ADD-42E3-82C2-CF20A407DC6C}"/>
    <hyperlink ref="Z32" r:id="rId8" display="https://www.pv-magazine.com/2020/05/25/czech-plans-retroactive-cuts-for-pv-incentives-again/" xr:uid="{DCE1EFB0-6A60-454C-A90D-E0AC66071B1D}"/>
    <hyperlink ref="AB34" r:id="rId9" xr:uid="{A400DC39-4BA5-4CD4-91E5-C8129B58448F}"/>
    <hyperlink ref="AB35" r:id="rId10" xr:uid="{BBD78861-6A9F-4AB7-9D52-1E42F06FE94F}"/>
    <hyperlink ref="Z36" r:id="rId11" display="https://www.pv-magazine.com/2020/12/17/french-parliament-approves-retroactive-fit-cuts-for-pre-2011-large-scale-pv/" xr:uid="{23F36902-F6D7-41FF-B8C6-3ADE6A7F22A2}"/>
    <hyperlink ref="AB38" r:id="rId12" display="https://www.reuters.com/article/us-climatechange-greece-autos-idUSKBN23C1P6" xr:uid="{73B2E287-2516-447E-8BE3-73BC75C0258A}"/>
    <hyperlink ref="L39" r:id="rId13" xr:uid="{2D0A38BA-4883-4D71-93C1-5A143CB4EB78}"/>
    <hyperlink ref="AB42" r:id="rId14" display="http://www.xinhuanet.com/english/2020-11/16/c_139520363.htm" xr:uid="{CADBB0EC-60B4-471A-A801-9EB1E983058D}"/>
    <hyperlink ref="AB43" r:id="rId15" display="https://www.pv-magazine.com/2020/12/21/italy-extends-110-fiscal-break-for-rooftop-pv-linked-to-building-renovations-to-2022/" xr:uid="{C38DF706-3B43-45BE-A55A-64913C2F7756}"/>
    <hyperlink ref="Z44" r:id="rId16" display="https://www.lexology.com/library/detail.aspx?g=684805eb-06b4-4b73-93c6-1ea5d06048c7&amp;utm_source=Lexology+Daily+Newsfeed&amp;utm_medium=HTML+email+-+Body+-+General+section&amp;utm_campaign=Lexology+subscriber+daily+feed&amp;utm_content=Lexology+Daily+Newsfeed+2020-03-24&amp;utm_term=" xr:uid="{870208D5-2AE1-4AD5-A527-ACB8C0AB979D}"/>
    <hyperlink ref="V45" r:id="rId17" display="https://news.trust.org/item/20200714053209-5b4wg/" xr:uid="{63B6DFE1-5231-4EC1-BC1A-FB31E86E1EFA}"/>
    <hyperlink ref="AB49" r:id="rId18" display="https://www.apva.lt/paskelbtas-kvietimas-senu-ir-neefektyviu-sildymo-katilu-keitimui-2/" xr:uid="{A19722DA-7067-430E-B90D-5CFA0B083C66}"/>
    <hyperlink ref="V56" r:id="rId19" xr:uid="{B6A369A3-7F91-464B-8C33-7E918B869363}"/>
    <hyperlink ref="L66" r:id="rId20" xr:uid="{21D0C765-364F-4263-B7F9-AD8C0E1BBBAE}"/>
    <hyperlink ref="T69" r:id="rId21" xr:uid="{CA862A30-6572-46A9-9B84-5CC32A9F66DF}"/>
    <hyperlink ref="AB69" r:id="rId22" xr:uid="{9E4569A4-653B-4717-8DF8-0A2E0E6CE184}"/>
    <hyperlink ref="Z74" r:id="rId23" display="https://www.pv-magazine.com/2020/04/20/switzerland-provides-additional-47m-for-solar-incentives/" xr:uid="{2658B7DE-0097-4B43-B82B-5D77AA7E8344}"/>
    <hyperlink ref="AB74" r:id="rId24" display="https://www.tendersinfo.com/searchresult" xr:uid="{C8111175-E287-40A9-8326-D9C47950C7F0}"/>
    <hyperlink ref="L76" r:id="rId25" xr:uid="{B35E394E-B8FF-4829-8613-274AAB8CF144}"/>
    <hyperlink ref="AB77" r:id="rId26" display="https://www.theguardian.com/environment/2020/sep/30/green-homes-grant-apply-egland-vouchers-insulation-double-glazing" xr:uid="{691A6028-7FDD-4B04-9C46-D9D0E8DB000C}"/>
    <hyperlink ref="P78" r:id="rId27" xr:uid="{07153699-6D7F-43E9-9788-7D0DD531855E}"/>
    <hyperlink ref="V78" r:id="rId28" xr:uid="{7DA93472-5684-4D7C-9731-F3522AA930DC}"/>
    <hyperlink ref="X78" r:id="rId29" xr:uid="{58BAF5E0-D7F0-4999-A6B1-BFE2AF16AB2B}"/>
    <hyperlink ref="AB83" r:id="rId30" xr:uid="{4A503EAE-2CF1-4F04-A458-CBF9D610CCFA}"/>
    <hyperlink ref="AB84" r:id="rId31" xr:uid="{FCA8728E-9828-4C71-8749-5F5B600C51C8}"/>
    <hyperlink ref="L87" r:id="rId32" xr:uid="{E8016D51-5386-4054-8B4A-38CD3E90C8C0}"/>
    <hyperlink ref="Z90" r:id="rId33" display="https://www.pv-magazine.com/2020/06/17/china-entering-post-fit-era-with-solid-prospects/" xr:uid="{997E952D-2FB7-49DC-8F5C-BF2D0FB35A8B}"/>
    <hyperlink ref="AB90" r:id="rId34" display="https://www.caixinglobal.com/2020-03-11/china-to-slash-subsidies-for-renewable-energy-amid-drive-to-cut-state-support-101527138.html" xr:uid="{EBCDDD20-4165-48C0-A8EF-69CC4F1E4E06}"/>
    <hyperlink ref="AB91" r:id="rId35" xr:uid="{4EF8206E-738D-41A9-95FC-BBE975CC2B5B}"/>
    <hyperlink ref="AB99" r:id="rId36" xr:uid="{CDECC998-27B6-4603-AEA5-9D71764E0074}"/>
    <hyperlink ref="AB102" r:id="rId37" xr:uid="{218E9AAB-501F-4B8C-B15B-F34A4682D1BD}"/>
    <hyperlink ref="AB104" r:id="rId38" xr:uid="{2F3F7208-2AF4-4799-8183-88D7AB0A08E1}"/>
    <hyperlink ref="T105" r:id="rId39" xr:uid="{C6CD76FD-E756-4FD8-8C10-EC7749A0E19F}"/>
    <hyperlink ref="AB111" r:id="rId40" xr:uid="{769EC370-9173-4DF3-8A76-B69AEC7F8B8D}"/>
    <hyperlink ref="T115" r:id="rId41" xr:uid="{5B5A731F-8F66-4B6F-A5AB-61BABDA38485}"/>
    <hyperlink ref="V116" r:id="rId42" display="https://www.reuters.com/article/us-montenegro-climate/montenegro-introduces-cap-and-trade-scheme-for-major-co2-emitters-idUSKCN20I18O" xr:uid="{F3B9DD20-F5CA-4A59-A085-649FCF4FE4F4}"/>
    <hyperlink ref="AB54" r:id="rId43" xr:uid="{0C54CCB6-E570-44AD-A2FE-8314DB1FA68B}"/>
    <hyperlink ref="AB118" r:id="rId44" xr:uid="{9CECBEC6-418B-47AA-972C-ED500721B0EC}"/>
    <hyperlink ref="AB127" r:id="rId45" xr:uid="{95F5BE36-9166-4F2A-9E34-D743EEBA3B72}"/>
    <hyperlink ref="L128" r:id="rId46" xr:uid="{4843DECF-5C79-43EA-8193-263F8E02E35F}"/>
    <hyperlink ref="AB128" r:id="rId47" display="https://www.bangkokpost.com/business/1846739/energy-ministry-keen-to-maintain-subsidies-for-biofuels" xr:uid="{210EA526-FD0C-4756-BF26-D2F050E3C42F}"/>
    <hyperlink ref="L130" r:id="rId48" xr:uid="{D352BEC8-BDAE-40F8-A7C0-DB04FD4A1378}"/>
    <hyperlink ref="Z130" r:id="rId49" display="https://www.thinkgeoenergy.com/turkey-extends-feed-in-tariff-scheme-for-geothermal-to-mid-2021/" xr:uid="{9CC2232B-09E9-4CFB-90B9-35238B72DD91}"/>
    <hyperlink ref="T139" r:id="rId50" xr:uid="{0E885980-3FBB-4008-9B1F-6D482CEDE443}"/>
    <hyperlink ref="AB143" r:id="rId51" xr:uid="{7605F3A0-D778-4995-9307-85CC74FD61B5}"/>
    <hyperlink ref="AB151" r:id="rId52" xr:uid="{0083C5BB-F22D-4BBB-A3C4-42298A8ED17F}"/>
    <hyperlink ref="L153" r:id="rId53" display="https://www.saurenergy.com/solar-energy-news/kerala-commission-issues-renewable-energy-and-net-metering-regulations?action=profile_completion&amp;utm_source=Mailer&amp;utm_medium=ET_batch&amp;utm_campaign=etenergy_news_2020-02-25&amp;dt=2020-02-25" xr:uid="{2BC5954A-3D8B-4D4F-BAEE-E4207985EBC8}"/>
    <hyperlink ref="AB153" r:id="rId54" xr:uid="{3822B31A-9931-45C2-B751-336285FFC5E6}"/>
    <hyperlink ref="AB157" r:id="rId55" xr:uid="{17F08DFF-5801-4C92-852D-87B427523F57}"/>
    <hyperlink ref="T164" r:id="rId56" xr:uid="{AD20F7B8-102D-4E2D-8AE2-2CED117715B2}"/>
    <hyperlink ref="F172" r:id="rId57" display="https://www4.unfccc.int/sites/submissions/INDC/Published Documents/Philippines/1/Philippines - Final INDC submission.pdf" xr:uid="{7BB5D2B1-AD46-4FCA-AB56-1D95B03E8C5C}"/>
    <hyperlink ref="T172" r:id="rId58" xr:uid="{BD519D33-694D-48D5-8CC8-035532FF07E5}"/>
    <hyperlink ref="L178" r:id="rId59" xr:uid="{2F4BE5A9-528A-40D8-89C9-CC2981104D68}"/>
    <hyperlink ref="Z179" r:id="rId60" display="https://renewablesnow.com/news/ukrainian-parliament-confirms-retroactive-fit-cuts-707525/" xr:uid="{6CF0AA3A-736E-4E7B-B85E-39F916664C09}"/>
    <hyperlink ref="T180" r:id="rId61" xr:uid="{5E558CD5-C4D2-4F61-8866-88DCC930B607}"/>
    <hyperlink ref="Z182" r:id="rId62" xr:uid="{F059D2A9-4810-420C-864C-249BBB8CD191}"/>
    <hyperlink ref="AB182" r:id="rId63" xr:uid="{3FDD80E7-411C-481C-AA2E-3B6120E9F163}"/>
    <hyperlink ref="AB187" r:id="rId64" xr:uid="{2DCB529F-D66E-441E-B41B-15AAE05C59AC}"/>
    <hyperlink ref="AB208" r:id="rId65" xr:uid="{173B46BA-9C00-4819-BE39-9EB920B10833}"/>
    <hyperlink ref="AB213" r:id="rId66" xr:uid="{D843FF10-FC95-454D-BC03-0726A093BC59}"/>
    <hyperlink ref="V214" r:id="rId67" display="http://pumps-africa.com/new-energy-policy-to-promote-solar-and-geothermal-sectors-in-uganda-2/" xr:uid="{7BAFB1DB-A2F3-441B-A7E4-A4B745507D85}"/>
    <hyperlink ref="AB215" r:id="rId68" xr:uid="{0B691487-19E7-4252-941C-16A6FC72E274}"/>
    <hyperlink ref="L216" r:id="rId69" xr:uid="{B6D52AB2-166A-4044-BAAD-A51032EB9515}"/>
    <hyperlink ref="AB216" r:id="rId70" xr:uid="{E445CFD8-7021-4755-9A0D-6CFC00282D2D}"/>
    <hyperlink ref="A1" location="Contents!A1" display="Table of Contents" xr:uid="{01CCF3B5-A470-4061-8539-8C83BA6E36E0}"/>
  </hyperlinks>
  <pageMargins left="0.7" right="0.7" top="0.75" bottom="0.75" header="0.3" footer="0.3"/>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C85E3E-31B9-45DE-8194-0CEA6A2997EA}">
  <sheetPr>
    <tabColor theme="7"/>
  </sheetPr>
  <dimension ref="A1:R200"/>
  <sheetViews>
    <sheetView zoomScaleNormal="100" workbookViewId="0"/>
  </sheetViews>
  <sheetFormatPr defaultRowHeight="15"/>
  <cols>
    <col min="1" max="1" width="17" style="40" bestFit="1" customWidth="1"/>
    <col min="2" max="2" width="35" customWidth="1"/>
    <col min="3" max="3" width="23.28515625" customWidth="1"/>
    <col min="4" max="4" width="9.140625" style="45"/>
    <col min="5" max="5" width="15.5703125" customWidth="1"/>
    <col min="6" max="6" width="9.140625" style="45"/>
    <col min="7" max="7" width="15.7109375" customWidth="1"/>
    <col min="8" max="8" width="22.42578125" customWidth="1"/>
    <col min="9" max="9" width="9.140625" style="45"/>
    <col min="10" max="10" width="21.140625" customWidth="1"/>
    <col min="11" max="11" width="9.140625" style="45"/>
    <col min="12" max="12" width="24.28515625" customWidth="1"/>
    <col min="13" max="13" width="9.140625" style="45"/>
    <col min="14" max="14" width="13.42578125" customWidth="1"/>
    <col min="15" max="15" width="9.140625" style="45"/>
    <col min="16" max="16" width="16.85546875" customWidth="1"/>
    <col min="17" max="17" width="18.7109375" customWidth="1"/>
    <col min="18" max="18" width="9.140625" style="45"/>
  </cols>
  <sheetData>
    <row r="1" spans="1:18">
      <c r="A1" s="232" t="s">
        <v>3717</v>
      </c>
      <c r="B1" s="104" t="s">
        <v>4593</v>
      </c>
      <c r="C1" s="102"/>
      <c r="D1" s="105"/>
      <c r="E1" s="102"/>
      <c r="F1" s="105"/>
      <c r="G1" s="102"/>
      <c r="H1" s="102"/>
      <c r="I1" s="196"/>
    </row>
    <row r="2" spans="1:18">
      <c r="B2" s="106" t="s">
        <v>1720</v>
      </c>
      <c r="C2" s="107"/>
      <c r="D2" s="90"/>
      <c r="E2" s="108"/>
      <c r="F2" s="90"/>
      <c r="G2" s="108"/>
      <c r="H2" s="108"/>
      <c r="I2" s="109"/>
    </row>
    <row r="3" spans="1:18" s="40" customFormat="1">
      <c r="B3" s="106"/>
      <c r="C3" s="108"/>
      <c r="D3" s="90"/>
      <c r="E3" s="108"/>
      <c r="F3" s="90"/>
      <c r="G3" s="108"/>
      <c r="H3" s="108"/>
      <c r="I3" s="109"/>
      <c r="K3" s="45"/>
      <c r="M3" s="45"/>
      <c r="O3" s="45"/>
      <c r="R3" s="45"/>
    </row>
    <row r="4" spans="1:18" ht="29.25" customHeight="1">
      <c r="B4" s="46" t="s">
        <v>0</v>
      </c>
      <c r="C4" s="46" t="s">
        <v>903</v>
      </c>
      <c r="D4" s="46" t="s">
        <v>540</v>
      </c>
      <c r="E4" s="46" t="s">
        <v>904</v>
      </c>
      <c r="F4" s="48" t="s">
        <v>540</v>
      </c>
      <c r="G4" s="47" t="s">
        <v>905</v>
      </c>
      <c r="H4" s="47" t="s">
        <v>1706</v>
      </c>
      <c r="I4" s="47" t="s">
        <v>540</v>
      </c>
      <c r="J4" s="46" t="s">
        <v>1165</v>
      </c>
      <c r="K4" s="47" t="s">
        <v>540</v>
      </c>
      <c r="L4" s="46" t="s">
        <v>1166</v>
      </c>
      <c r="M4" s="47" t="s">
        <v>540</v>
      </c>
      <c r="N4" s="46" t="s">
        <v>904</v>
      </c>
      <c r="O4" s="47" t="s">
        <v>540</v>
      </c>
      <c r="P4" s="47" t="s">
        <v>905</v>
      </c>
      <c r="Q4" s="47" t="s">
        <v>1167</v>
      </c>
      <c r="R4" s="47" t="s">
        <v>540</v>
      </c>
    </row>
    <row r="5" spans="1:18" ht="26.25">
      <c r="B5" s="49" t="s">
        <v>16</v>
      </c>
      <c r="C5" s="49" t="s">
        <v>906</v>
      </c>
      <c r="D5" s="50" t="s">
        <v>907</v>
      </c>
      <c r="E5" s="49"/>
      <c r="F5" s="51"/>
      <c r="G5" s="52"/>
      <c r="H5" s="49"/>
      <c r="I5" s="51"/>
      <c r="J5" s="52" t="s">
        <v>1168</v>
      </c>
      <c r="K5" s="53" t="s">
        <v>907</v>
      </c>
      <c r="L5" s="52"/>
      <c r="M5" s="51"/>
      <c r="N5" s="52"/>
      <c r="O5" s="51"/>
      <c r="P5" s="49"/>
      <c r="Q5" s="54" t="s">
        <v>1169</v>
      </c>
      <c r="R5" s="50" t="s">
        <v>1170</v>
      </c>
    </row>
    <row r="6" spans="1:18">
      <c r="B6" s="49" t="s">
        <v>676</v>
      </c>
      <c r="C6" s="49" t="s">
        <v>908</v>
      </c>
      <c r="D6" s="50" t="s">
        <v>909</v>
      </c>
      <c r="E6" s="49"/>
      <c r="F6" s="51"/>
      <c r="G6" s="52"/>
      <c r="H6" s="49"/>
      <c r="I6" s="51"/>
      <c r="J6" s="52" t="s">
        <v>1171</v>
      </c>
      <c r="K6" s="50" t="s">
        <v>1172</v>
      </c>
      <c r="L6" s="55" t="s">
        <v>1173</v>
      </c>
      <c r="M6" s="50" t="s">
        <v>1174</v>
      </c>
      <c r="N6" s="52" t="s">
        <v>1175</v>
      </c>
      <c r="O6" s="53" t="s">
        <v>1176</v>
      </c>
      <c r="P6" s="49" t="s">
        <v>1218</v>
      </c>
      <c r="Q6" s="52" t="s">
        <v>1177</v>
      </c>
      <c r="R6" s="53" t="s">
        <v>1178</v>
      </c>
    </row>
    <row r="7" spans="1:18">
      <c r="B7" s="49" t="s">
        <v>32</v>
      </c>
      <c r="C7" s="49" t="s">
        <v>910</v>
      </c>
      <c r="D7" s="50" t="s">
        <v>909</v>
      </c>
      <c r="E7" s="49"/>
      <c r="F7" s="51"/>
      <c r="G7" s="52"/>
      <c r="H7" s="49"/>
      <c r="I7" s="51"/>
      <c r="J7" s="52" t="s">
        <v>1179</v>
      </c>
      <c r="K7" s="50" t="s">
        <v>1180</v>
      </c>
      <c r="L7" s="55" t="s">
        <v>1179</v>
      </c>
      <c r="M7" s="50" t="s">
        <v>1180</v>
      </c>
      <c r="N7" s="52"/>
      <c r="O7" s="51"/>
      <c r="P7" s="49"/>
      <c r="Q7" s="52"/>
      <c r="R7" s="51"/>
    </row>
    <row r="8" spans="1:18">
      <c r="B8" s="49" t="s">
        <v>552</v>
      </c>
      <c r="C8" s="49" t="s">
        <v>911</v>
      </c>
      <c r="D8" s="53" t="s">
        <v>912</v>
      </c>
      <c r="E8" s="49"/>
      <c r="F8" s="51"/>
      <c r="G8" s="52"/>
      <c r="H8" s="49"/>
      <c r="I8" s="51"/>
      <c r="J8" s="52" t="s">
        <v>1181</v>
      </c>
      <c r="K8" s="50" t="s">
        <v>1182</v>
      </c>
      <c r="L8" s="52"/>
      <c r="M8" s="51"/>
      <c r="N8" s="52"/>
      <c r="O8" s="51"/>
      <c r="P8" s="49"/>
      <c r="Q8" s="52"/>
      <c r="R8" s="51"/>
    </row>
    <row r="9" spans="1:18">
      <c r="B9" s="49" t="s">
        <v>393</v>
      </c>
      <c r="C9" s="49" t="s">
        <v>913</v>
      </c>
      <c r="D9" s="50" t="s">
        <v>909</v>
      </c>
      <c r="E9" s="49"/>
      <c r="F9" s="51"/>
      <c r="G9" s="52"/>
      <c r="H9" s="49"/>
      <c r="I9" s="51"/>
      <c r="J9" s="52" t="s">
        <v>1183</v>
      </c>
      <c r="K9" s="50" t="s">
        <v>1184</v>
      </c>
      <c r="L9" s="55" t="s">
        <v>1185</v>
      </c>
      <c r="M9" s="50" t="s">
        <v>1184</v>
      </c>
      <c r="N9" s="52"/>
      <c r="O9" s="51"/>
      <c r="P9" s="49"/>
      <c r="Q9" s="52"/>
      <c r="R9" s="51"/>
    </row>
    <row r="10" spans="1:18">
      <c r="B10" s="49" t="s">
        <v>553</v>
      </c>
      <c r="C10" s="49" t="s">
        <v>914</v>
      </c>
      <c r="D10" s="53" t="s">
        <v>915</v>
      </c>
      <c r="E10" s="49"/>
      <c r="F10" s="51"/>
      <c r="G10" s="52"/>
      <c r="H10" s="49"/>
      <c r="I10" s="51"/>
      <c r="J10" s="52"/>
      <c r="K10" s="50"/>
      <c r="L10" s="52"/>
      <c r="M10" s="51"/>
      <c r="N10" s="52"/>
      <c r="O10" s="51"/>
      <c r="P10" s="49"/>
      <c r="Q10" s="52" t="s">
        <v>1186</v>
      </c>
      <c r="R10" s="53" t="s">
        <v>1187</v>
      </c>
    </row>
    <row r="11" spans="1:18">
      <c r="B11" s="49" t="s">
        <v>69</v>
      </c>
      <c r="C11" s="49" t="s">
        <v>916</v>
      </c>
      <c r="D11" s="56" t="s">
        <v>909</v>
      </c>
      <c r="E11" s="49"/>
      <c r="F11" s="51"/>
      <c r="G11" s="52"/>
      <c r="H11" s="49"/>
      <c r="I11" s="51"/>
      <c r="J11" s="52" t="s">
        <v>1188</v>
      </c>
      <c r="K11" s="50" t="s">
        <v>1189</v>
      </c>
      <c r="L11" s="55" t="s">
        <v>1190</v>
      </c>
      <c r="M11" s="50" t="s">
        <v>1189</v>
      </c>
      <c r="N11" s="52"/>
      <c r="O11" s="51"/>
      <c r="P11" s="49"/>
      <c r="Q11" s="52"/>
      <c r="R11" s="50"/>
    </row>
    <row r="12" spans="1:18">
      <c r="B12" s="49" t="s">
        <v>678</v>
      </c>
      <c r="C12" s="49" t="s">
        <v>917</v>
      </c>
      <c r="D12" s="50" t="s">
        <v>909</v>
      </c>
      <c r="E12" s="49"/>
      <c r="F12" s="51"/>
      <c r="G12" s="52"/>
      <c r="H12" s="57" t="s">
        <v>918</v>
      </c>
      <c r="I12" s="51"/>
      <c r="J12" s="52" t="s">
        <v>1191</v>
      </c>
      <c r="K12" s="50" t="s">
        <v>1192</v>
      </c>
      <c r="L12" s="52" t="s">
        <v>1191</v>
      </c>
      <c r="M12" s="50" t="s">
        <v>1192</v>
      </c>
      <c r="N12" s="52"/>
      <c r="O12" s="51"/>
      <c r="P12" s="49"/>
      <c r="Q12" s="52"/>
      <c r="R12" s="51"/>
    </row>
    <row r="13" spans="1:18">
      <c r="B13" s="49" t="s">
        <v>132</v>
      </c>
      <c r="C13" s="49" t="s">
        <v>919</v>
      </c>
      <c r="D13" s="50" t="s">
        <v>909</v>
      </c>
      <c r="E13" s="49"/>
      <c r="F13" s="51"/>
      <c r="G13" s="52"/>
      <c r="H13" s="49"/>
      <c r="I13" s="51"/>
      <c r="J13" s="52" t="s">
        <v>1193</v>
      </c>
      <c r="K13" s="50" t="s">
        <v>1194</v>
      </c>
      <c r="L13" s="52" t="s">
        <v>1193</v>
      </c>
      <c r="M13" s="50" t="s">
        <v>1194</v>
      </c>
      <c r="N13" s="52"/>
      <c r="O13" s="51"/>
      <c r="P13" s="49"/>
      <c r="Q13" s="52"/>
      <c r="R13" s="51"/>
    </row>
    <row r="14" spans="1:18">
      <c r="B14" s="70" t="s">
        <v>792</v>
      </c>
      <c r="C14" s="49"/>
      <c r="D14" s="51"/>
      <c r="E14" s="49"/>
      <c r="F14" s="51"/>
      <c r="G14" s="52"/>
      <c r="H14" s="49"/>
      <c r="I14" s="51"/>
      <c r="J14" s="52"/>
      <c r="K14" s="50" t="s">
        <v>1689</v>
      </c>
      <c r="L14" s="52"/>
      <c r="M14" s="50"/>
      <c r="N14" s="76" t="s">
        <v>1348</v>
      </c>
      <c r="O14" s="50" t="s">
        <v>1690</v>
      </c>
      <c r="P14" s="49"/>
      <c r="Q14" s="55"/>
      <c r="R14" s="50"/>
    </row>
    <row r="15" spans="1:18">
      <c r="B15" s="57" t="s">
        <v>4372</v>
      </c>
      <c r="C15" s="49" t="s">
        <v>920</v>
      </c>
      <c r="D15" s="50" t="s">
        <v>909</v>
      </c>
      <c r="E15" s="49"/>
      <c r="F15" s="51"/>
      <c r="G15" s="52"/>
      <c r="H15" s="49"/>
      <c r="I15" s="51"/>
      <c r="J15" s="52" t="s">
        <v>1195</v>
      </c>
      <c r="K15" s="50" t="s">
        <v>1172</v>
      </c>
      <c r="L15" s="55" t="s">
        <v>1196</v>
      </c>
      <c r="M15" s="50" t="s">
        <v>1197</v>
      </c>
      <c r="N15" s="52" t="s">
        <v>1198</v>
      </c>
      <c r="O15" s="50" t="s">
        <v>1199</v>
      </c>
      <c r="P15" s="49" t="s">
        <v>1218</v>
      </c>
      <c r="Q15" s="52" t="s">
        <v>1200</v>
      </c>
      <c r="R15" s="53" t="s">
        <v>1201</v>
      </c>
    </row>
    <row r="16" spans="1:18">
      <c r="B16" s="49" t="s">
        <v>679</v>
      </c>
      <c r="C16" s="49" t="s">
        <v>921</v>
      </c>
      <c r="D16" s="50" t="s">
        <v>909</v>
      </c>
      <c r="E16" s="49"/>
      <c r="F16" s="51"/>
      <c r="G16" s="52"/>
      <c r="H16" s="49"/>
      <c r="I16" s="51"/>
      <c r="J16" s="52" t="s">
        <v>1202</v>
      </c>
      <c r="K16" s="50" t="s">
        <v>1203</v>
      </c>
      <c r="L16" s="52" t="s">
        <v>1202</v>
      </c>
      <c r="M16" s="50" t="s">
        <v>1203</v>
      </c>
      <c r="N16" s="52"/>
      <c r="O16" s="51"/>
      <c r="P16" s="49"/>
      <c r="Q16" s="52"/>
      <c r="R16" s="51"/>
    </row>
    <row r="17" spans="2:18">
      <c r="B17" s="49" t="s">
        <v>569</v>
      </c>
      <c r="C17" s="49" t="s">
        <v>914</v>
      </c>
      <c r="D17" s="50" t="s">
        <v>922</v>
      </c>
      <c r="E17" s="49"/>
      <c r="F17" s="51"/>
      <c r="G17" s="52"/>
      <c r="H17" s="49"/>
      <c r="I17" s="51"/>
      <c r="J17" s="52"/>
      <c r="K17" s="51"/>
      <c r="L17" s="52"/>
      <c r="M17" s="51"/>
      <c r="N17" s="52"/>
      <c r="O17" s="51"/>
      <c r="P17" s="49"/>
      <c r="Q17" s="52" t="s">
        <v>1045</v>
      </c>
      <c r="R17" s="53" t="s">
        <v>1187</v>
      </c>
    </row>
    <row r="18" spans="2:18" ht="26.25">
      <c r="B18" s="49" t="s">
        <v>570</v>
      </c>
      <c r="C18" s="49" t="s">
        <v>923</v>
      </c>
      <c r="D18" s="50" t="s">
        <v>909</v>
      </c>
      <c r="E18" s="49"/>
      <c r="F18" s="51"/>
      <c r="G18" s="52"/>
      <c r="H18" s="58" t="s">
        <v>1162</v>
      </c>
      <c r="I18" s="50" t="s">
        <v>1160</v>
      </c>
      <c r="J18" s="52"/>
      <c r="K18" s="51"/>
      <c r="L18" s="52"/>
      <c r="M18" s="51"/>
      <c r="N18" s="52"/>
      <c r="O18" s="51"/>
      <c r="P18" s="49"/>
      <c r="Q18" s="52"/>
      <c r="R18" s="51"/>
    </row>
    <row r="19" spans="2:18">
      <c r="B19" s="49" t="s">
        <v>12</v>
      </c>
      <c r="C19" s="49" t="s">
        <v>924</v>
      </c>
      <c r="D19" s="50" t="s">
        <v>909</v>
      </c>
      <c r="E19" s="49"/>
      <c r="F19" s="51"/>
      <c r="G19" s="52"/>
      <c r="H19" s="49"/>
      <c r="I19" s="51"/>
      <c r="J19" s="52" t="s">
        <v>1204</v>
      </c>
      <c r="K19" s="50" t="s">
        <v>1205</v>
      </c>
      <c r="L19" s="55" t="s">
        <v>1206</v>
      </c>
      <c r="M19" s="50" t="s">
        <v>1205</v>
      </c>
      <c r="N19" s="52" t="s">
        <v>4375</v>
      </c>
      <c r="O19" s="50" t="s">
        <v>1207</v>
      </c>
      <c r="P19" s="49" t="s">
        <v>1164</v>
      </c>
      <c r="Q19" s="55" t="s">
        <v>1109</v>
      </c>
      <c r="R19" s="50" t="s">
        <v>1207</v>
      </c>
    </row>
    <row r="20" spans="2:18">
      <c r="B20" s="49" t="s">
        <v>278</v>
      </c>
      <c r="C20" s="49" t="s">
        <v>925</v>
      </c>
      <c r="D20" s="50" t="s">
        <v>926</v>
      </c>
      <c r="E20" s="49"/>
      <c r="F20" s="51"/>
      <c r="G20" s="52"/>
      <c r="H20" s="49"/>
      <c r="I20" s="51"/>
      <c r="J20" s="52" t="s">
        <v>1208</v>
      </c>
      <c r="K20" s="50" t="s">
        <v>926</v>
      </c>
      <c r="L20" s="55"/>
      <c r="M20" s="50"/>
      <c r="N20" s="52"/>
      <c r="O20" s="50"/>
      <c r="P20" s="49"/>
      <c r="Q20" s="55" t="s">
        <v>1209</v>
      </c>
      <c r="R20" s="50" t="s">
        <v>1210</v>
      </c>
    </row>
    <row r="21" spans="2:18">
      <c r="B21" s="49" t="s">
        <v>680</v>
      </c>
      <c r="C21" s="49" t="s">
        <v>927</v>
      </c>
      <c r="D21" s="50" t="s">
        <v>909</v>
      </c>
      <c r="E21" s="49"/>
      <c r="F21" s="51"/>
      <c r="G21" s="52"/>
      <c r="H21" s="49"/>
      <c r="I21" s="51"/>
      <c r="J21" s="52" t="s">
        <v>1211</v>
      </c>
      <c r="K21" s="50" t="s">
        <v>1212</v>
      </c>
      <c r="L21" s="52" t="s">
        <v>1211</v>
      </c>
      <c r="M21" s="50" t="s">
        <v>1212</v>
      </c>
      <c r="N21" s="52"/>
      <c r="O21" s="51"/>
      <c r="P21" s="49"/>
      <c r="Q21" s="52"/>
      <c r="R21" s="51"/>
    </row>
    <row r="22" spans="2:18">
      <c r="B22" s="49" t="s">
        <v>136</v>
      </c>
      <c r="C22" s="49" t="s">
        <v>928</v>
      </c>
      <c r="D22" s="50" t="s">
        <v>909</v>
      </c>
      <c r="E22" s="49"/>
      <c r="F22" s="51"/>
      <c r="G22" s="52"/>
      <c r="H22" s="49"/>
      <c r="I22" s="51"/>
      <c r="J22" s="52" t="s">
        <v>1213</v>
      </c>
      <c r="K22" s="50" t="s">
        <v>1172</v>
      </c>
      <c r="L22" s="55" t="s">
        <v>1214</v>
      </c>
      <c r="M22" s="50" t="s">
        <v>1215</v>
      </c>
      <c r="N22" s="52" t="s">
        <v>1216</v>
      </c>
      <c r="O22" s="50" t="s">
        <v>1217</v>
      </c>
      <c r="P22" s="49" t="s">
        <v>1218</v>
      </c>
      <c r="Q22" s="55" t="s">
        <v>1219</v>
      </c>
      <c r="R22" s="53" t="s">
        <v>1217</v>
      </c>
    </row>
    <row r="23" spans="2:18" ht="26.25">
      <c r="B23" s="71" t="s">
        <v>1156</v>
      </c>
      <c r="C23" s="49"/>
      <c r="D23" s="51"/>
      <c r="E23" s="49"/>
      <c r="F23" s="51"/>
      <c r="G23" s="52"/>
      <c r="H23" s="49"/>
      <c r="I23" s="51"/>
      <c r="J23" s="52"/>
      <c r="K23" s="51"/>
      <c r="L23" s="52"/>
      <c r="M23" s="51"/>
      <c r="N23" s="72" t="s">
        <v>1694</v>
      </c>
      <c r="O23" s="50" t="s">
        <v>1695</v>
      </c>
      <c r="P23" s="49"/>
      <c r="Q23" s="60" t="s">
        <v>1696</v>
      </c>
      <c r="R23" s="50" t="s">
        <v>1695</v>
      </c>
    </row>
    <row r="24" spans="2:18">
      <c r="B24" s="49" t="s">
        <v>22</v>
      </c>
      <c r="C24" s="49" t="s">
        <v>929</v>
      </c>
      <c r="D24" s="50" t="s">
        <v>909</v>
      </c>
      <c r="E24" s="49"/>
      <c r="F24" s="51"/>
      <c r="G24" s="52"/>
      <c r="H24" s="49"/>
      <c r="I24" s="51"/>
      <c r="J24" s="52" t="s">
        <v>1220</v>
      </c>
      <c r="K24" s="50" t="s">
        <v>1221</v>
      </c>
      <c r="L24" s="52" t="s">
        <v>1222</v>
      </c>
      <c r="M24" s="50" t="s">
        <v>1223</v>
      </c>
      <c r="N24" s="52"/>
      <c r="O24" s="51"/>
      <c r="P24" s="49"/>
      <c r="Q24" s="52" t="s">
        <v>1224</v>
      </c>
      <c r="R24" s="50" t="s">
        <v>1225</v>
      </c>
    </row>
    <row r="25" spans="2:18">
      <c r="B25" s="49" t="s">
        <v>25</v>
      </c>
      <c r="C25" s="49" t="s">
        <v>930</v>
      </c>
      <c r="D25" s="50" t="s">
        <v>931</v>
      </c>
      <c r="E25" s="49"/>
      <c r="F25" s="51"/>
      <c r="G25" s="52"/>
      <c r="H25" s="49"/>
      <c r="I25" s="51"/>
      <c r="J25" s="52" t="s">
        <v>1226</v>
      </c>
      <c r="K25" s="50" t="s">
        <v>931</v>
      </c>
      <c r="L25" s="52"/>
      <c r="M25" s="50"/>
      <c r="N25" s="52"/>
      <c r="O25" s="51"/>
      <c r="P25" s="49"/>
      <c r="Q25" s="52" t="s">
        <v>1227</v>
      </c>
      <c r="R25" s="50" t="s">
        <v>931</v>
      </c>
    </row>
    <row r="26" spans="2:18">
      <c r="B26" s="49" t="s">
        <v>73</v>
      </c>
      <c r="C26" s="49" t="s">
        <v>932</v>
      </c>
      <c r="D26" s="50" t="s">
        <v>909</v>
      </c>
      <c r="E26" s="49"/>
      <c r="F26" s="51"/>
      <c r="G26" s="52"/>
      <c r="H26" s="49"/>
      <c r="I26" s="51"/>
      <c r="J26" s="52" t="s">
        <v>1228</v>
      </c>
      <c r="K26" s="50" t="s">
        <v>1708</v>
      </c>
      <c r="L26" s="52" t="s">
        <v>1190</v>
      </c>
      <c r="M26" s="50" t="s">
        <v>1229</v>
      </c>
      <c r="N26" s="52"/>
      <c r="O26" s="51"/>
      <c r="P26" s="49"/>
      <c r="Q26" s="52"/>
      <c r="R26" s="51"/>
    </row>
    <row r="27" spans="2:18">
      <c r="B27" s="49" t="s">
        <v>682</v>
      </c>
      <c r="C27" s="49" t="s">
        <v>933</v>
      </c>
      <c r="D27" s="50" t="s">
        <v>909</v>
      </c>
      <c r="E27" s="49"/>
      <c r="F27" s="51"/>
      <c r="G27" s="52"/>
      <c r="H27" s="49"/>
      <c r="I27" s="51"/>
      <c r="J27" s="52" t="s">
        <v>1230</v>
      </c>
      <c r="K27" s="50" t="s">
        <v>1172</v>
      </c>
      <c r="L27" s="52" t="s">
        <v>1231</v>
      </c>
      <c r="M27" s="50" t="s">
        <v>1232</v>
      </c>
      <c r="N27" s="52" t="s">
        <v>1233</v>
      </c>
      <c r="O27" s="53" t="s">
        <v>1234</v>
      </c>
      <c r="P27" s="49" t="s">
        <v>1218</v>
      </c>
      <c r="Q27" s="52"/>
      <c r="R27" s="51"/>
    </row>
    <row r="28" spans="2:18">
      <c r="B28" s="49" t="s">
        <v>684</v>
      </c>
      <c r="C28" s="49" t="s">
        <v>934</v>
      </c>
      <c r="D28" s="50" t="s">
        <v>909</v>
      </c>
      <c r="E28" s="49"/>
      <c r="F28" s="51"/>
      <c r="G28" s="52"/>
      <c r="H28" s="49"/>
      <c r="I28" s="51"/>
      <c r="J28" s="52" t="s">
        <v>1235</v>
      </c>
      <c r="K28" s="50" t="s">
        <v>1236</v>
      </c>
      <c r="L28" s="55" t="s">
        <v>1088</v>
      </c>
      <c r="M28" s="50" t="s">
        <v>1237</v>
      </c>
      <c r="N28" s="52"/>
      <c r="O28" s="51"/>
      <c r="P28" s="49"/>
      <c r="Q28" s="52"/>
      <c r="R28" s="51"/>
    </row>
    <row r="29" spans="2:18">
      <c r="B29" s="49" t="s">
        <v>72</v>
      </c>
      <c r="C29" s="49" t="s">
        <v>935</v>
      </c>
      <c r="D29" s="50" t="s">
        <v>909</v>
      </c>
      <c r="E29" s="49"/>
      <c r="F29" s="51"/>
      <c r="G29" s="52"/>
      <c r="H29" s="49" t="s">
        <v>936</v>
      </c>
      <c r="I29" s="53" t="s">
        <v>937</v>
      </c>
      <c r="J29" s="52" t="s">
        <v>1238</v>
      </c>
      <c r="K29" s="50" t="s">
        <v>1239</v>
      </c>
      <c r="L29" s="55" t="s">
        <v>1240</v>
      </c>
      <c r="M29" s="50" t="s">
        <v>1241</v>
      </c>
      <c r="N29" s="52"/>
      <c r="O29" s="51"/>
      <c r="P29" s="49"/>
      <c r="Q29" s="52"/>
      <c r="R29" s="51"/>
    </row>
    <row r="30" spans="2:18">
      <c r="B30" s="49" t="s">
        <v>575</v>
      </c>
      <c r="C30" s="49" t="s">
        <v>923</v>
      </c>
      <c r="D30" s="50" t="s">
        <v>909</v>
      </c>
      <c r="E30" s="49"/>
      <c r="F30" s="51"/>
      <c r="G30" s="52"/>
      <c r="H30" s="49"/>
      <c r="I30" s="51"/>
      <c r="J30" s="52" t="s">
        <v>1242</v>
      </c>
      <c r="K30" s="51"/>
      <c r="L30" s="55" t="s">
        <v>1088</v>
      </c>
      <c r="M30" s="50" t="s">
        <v>1243</v>
      </c>
      <c r="N30" s="52"/>
      <c r="O30" s="51"/>
      <c r="P30" s="49"/>
      <c r="Q30" s="52" t="s">
        <v>1244</v>
      </c>
      <c r="R30" s="51"/>
    </row>
    <row r="31" spans="2:18">
      <c r="B31" s="49" t="s">
        <v>137</v>
      </c>
      <c r="C31" s="49" t="s">
        <v>938</v>
      </c>
      <c r="D31" s="50" t="s">
        <v>909</v>
      </c>
      <c r="E31" s="49"/>
      <c r="F31" s="51"/>
      <c r="G31" s="52"/>
      <c r="H31" s="49"/>
      <c r="I31" s="51"/>
      <c r="J31" s="52" t="s">
        <v>1245</v>
      </c>
      <c r="K31" s="50" t="s">
        <v>1172</v>
      </c>
      <c r="L31" s="55" t="s">
        <v>1246</v>
      </c>
      <c r="M31" s="50" t="s">
        <v>1247</v>
      </c>
      <c r="N31" s="55" t="s">
        <v>1248</v>
      </c>
      <c r="O31" s="50" t="s">
        <v>1249</v>
      </c>
      <c r="P31" s="49" t="s">
        <v>1250</v>
      </c>
      <c r="Q31" s="55" t="s">
        <v>1251</v>
      </c>
      <c r="R31" s="53" t="s">
        <v>1252</v>
      </c>
    </row>
    <row r="32" spans="2:18">
      <c r="B32" s="49" t="s">
        <v>36</v>
      </c>
      <c r="C32" s="49" t="s">
        <v>939</v>
      </c>
      <c r="D32" s="53" t="s">
        <v>940</v>
      </c>
      <c r="E32" s="49"/>
      <c r="F32" s="51"/>
      <c r="G32" s="52"/>
      <c r="H32" s="49"/>
      <c r="I32" s="51"/>
      <c r="J32" s="52" t="s">
        <v>939</v>
      </c>
      <c r="K32" s="50" t="s">
        <v>940</v>
      </c>
      <c r="L32" s="52"/>
      <c r="M32" s="51"/>
      <c r="N32" s="52"/>
      <c r="O32" s="51"/>
      <c r="P32" s="49"/>
      <c r="Q32" s="52" t="s">
        <v>1253</v>
      </c>
      <c r="R32" s="53" t="s">
        <v>940</v>
      </c>
    </row>
    <row r="33" spans="2:18">
      <c r="B33" s="49" t="s">
        <v>770</v>
      </c>
      <c r="C33" s="49" t="s">
        <v>941</v>
      </c>
      <c r="D33" s="50" t="s">
        <v>942</v>
      </c>
      <c r="E33" s="49"/>
      <c r="F33" s="51"/>
      <c r="G33" s="52"/>
      <c r="H33" s="49"/>
      <c r="I33" s="51"/>
      <c r="J33" s="52" t="s">
        <v>1254</v>
      </c>
      <c r="K33" s="50" t="s">
        <v>942</v>
      </c>
      <c r="L33" s="52"/>
      <c r="M33" s="51"/>
      <c r="N33" s="52"/>
      <c r="O33" s="51"/>
      <c r="P33" s="49"/>
      <c r="Q33" s="52" t="s">
        <v>1253</v>
      </c>
      <c r="R33" s="53" t="s">
        <v>942</v>
      </c>
    </row>
    <row r="34" spans="2:18">
      <c r="B34" s="49" t="s">
        <v>26</v>
      </c>
      <c r="C34" s="49" t="s">
        <v>943</v>
      </c>
      <c r="D34" s="50" t="s">
        <v>944</v>
      </c>
      <c r="E34" s="49"/>
      <c r="F34" s="51"/>
      <c r="G34" s="52"/>
      <c r="H34" s="49"/>
      <c r="I34" s="51"/>
      <c r="J34" s="52" t="s">
        <v>1255</v>
      </c>
      <c r="K34" s="50" t="s">
        <v>944</v>
      </c>
      <c r="L34" s="52"/>
      <c r="M34" s="51"/>
      <c r="N34" s="52"/>
      <c r="O34" s="51"/>
      <c r="P34" s="49"/>
      <c r="Q34" s="52"/>
      <c r="R34" s="51"/>
    </row>
    <row r="35" spans="2:18">
      <c r="B35" s="49" t="s">
        <v>61</v>
      </c>
      <c r="C35" s="49" t="s">
        <v>945</v>
      </c>
      <c r="D35" s="50" t="s">
        <v>909</v>
      </c>
      <c r="E35" s="49"/>
      <c r="F35" s="51"/>
      <c r="G35" s="52"/>
      <c r="H35" s="49"/>
      <c r="I35" s="51"/>
      <c r="J35" s="52" t="s">
        <v>1256</v>
      </c>
      <c r="K35" s="50" t="s">
        <v>1257</v>
      </c>
      <c r="L35" s="55" t="s">
        <v>1258</v>
      </c>
      <c r="M35" s="50" t="s">
        <v>1257</v>
      </c>
      <c r="N35" s="52"/>
      <c r="O35" s="51"/>
      <c r="P35" s="49"/>
      <c r="Q35" s="52" t="s">
        <v>1227</v>
      </c>
      <c r="R35" s="50" t="s">
        <v>1259</v>
      </c>
    </row>
    <row r="36" spans="2:18">
      <c r="B36" s="49" t="s">
        <v>21</v>
      </c>
      <c r="C36" s="49" t="s">
        <v>946</v>
      </c>
      <c r="D36" s="50" t="s">
        <v>909</v>
      </c>
      <c r="E36" s="49"/>
      <c r="F36" s="51"/>
      <c r="G36" s="52"/>
      <c r="H36" s="49"/>
      <c r="I36" s="51"/>
      <c r="J36" s="52" t="s">
        <v>1260</v>
      </c>
      <c r="K36" s="50" t="s">
        <v>1709</v>
      </c>
      <c r="L36" s="55" t="s">
        <v>1261</v>
      </c>
      <c r="M36" s="50" t="s">
        <v>1262</v>
      </c>
      <c r="N36" s="52"/>
      <c r="O36" s="51"/>
      <c r="P36" s="49"/>
      <c r="Q36" s="52"/>
      <c r="R36" s="51"/>
    </row>
    <row r="37" spans="2:18">
      <c r="B37" s="49" t="s">
        <v>138</v>
      </c>
      <c r="C37" s="49" t="s">
        <v>947</v>
      </c>
      <c r="D37" s="56" t="s">
        <v>909</v>
      </c>
      <c r="E37" s="49"/>
      <c r="F37" s="51"/>
      <c r="G37" s="52"/>
      <c r="H37" s="49"/>
      <c r="I37" s="51"/>
      <c r="J37" s="52" t="s">
        <v>1263</v>
      </c>
      <c r="K37" s="50" t="s">
        <v>1264</v>
      </c>
      <c r="L37" s="52" t="s">
        <v>1263</v>
      </c>
      <c r="M37" s="50" t="s">
        <v>1265</v>
      </c>
      <c r="N37" s="52" t="s">
        <v>1198</v>
      </c>
      <c r="O37" s="53" t="s">
        <v>1266</v>
      </c>
      <c r="P37" s="49" t="s">
        <v>1164</v>
      </c>
      <c r="Q37" s="52"/>
      <c r="R37" s="51"/>
    </row>
    <row r="38" spans="2:18">
      <c r="B38" s="49" t="s">
        <v>771</v>
      </c>
      <c r="C38" s="49" t="s">
        <v>948</v>
      </c>
      <c r="D38" s="50" t="s">
        <v>949</v>
      </c>
      <c r="E38" s="49"/>
      <c r="F38" s="51"/>
      <c r="G38" s="52"/>
      <c r="H38" s="49"/>
      <c r="I38" s="51"/>
      <c r="J38" s="52" t="s">
        <v>1267</v>
      </c>
      <c r="K38" s="50" t="s">
        <v>949</v>
      </c>
      <c r="L38" s="52"/>
      <c r="M38" s="51"/>
      <c r="N38" s="52"/>
      <c r="O38" s="51"/>
      <c r="P38" s="49"/>
      <c r="Q38" s="52"/>
      <c r="R38" s="51"/>
    </row>
    <row r="39" spans="2:18">
      <c r="B39" s="49" t="s">
        <v>65</v>
      </c>
      <c r="C39" s="49" t="s">
        <v>950</v>
      </c>
      <c r="D39" s="50" t="s">
        <v>951</v>
      </c>
      <c r="E39" s="49"/>
      <c r="F39" s="51"/>
      <c r="G39" s="52"/>
      <c r="H39" s="49"/>
      <c r="I39" s="51"/>
      <c r="J39" s="52" t="s">
        <v>1268</v>
      </c>
      <c r="K39" s="50" t="s">
        <v>951</v>
      </c>
      <c r="L39" s="52"/>
      <c r="M39" s="51"/>
      <c r="N39" s="52"/>
      <c r="O39" s="51"/>
      <c r="P39" s="49"/>
      <c r="Q39" s="52"/>
      <c r="R39" s="51"/>
    </row>
    <row r="40" spans="2:18">
      <c r="B40" s="49" t="s">
        <v>139</v>
      </c>
      <c r="C40" s="49" t="s">
        <v>952</v>
      </c>
      <c r="D40" s="50" t="s">
        <v>909</v>
      </c>
      <c r="E40" s="49"/>
      <c r="F40" s="51"/>
      <c r="G40" s="52"/>
      <c r="H40" s="49"/>
      <c r="I40" s="51"/>
      <c r="J40" s="52" t="s">
        <v>1269</v>
      </c>
      <c r="K40" s="50" t="s">
        <v>1270</v>
      </c>
      <c r="L40" s="55" t="s">
        <v>1271</v>
      </c>
      <c r="M40" s="50" t="s">
        <v>1272</v>
      </c>
      <c r="N40" s="52"/>
      <c r="O40" s="51"/>
      <c r="P40" s="49"/>
      <c r="Q40" s="52"/>
      <c r="R40" s="51"/>
    </row>
    <row r="41" spans="2:18" ht="39">
      <c r="B41" s="49" t="s">
        <v>3710</v>
      </c>
      <c r="C41" s="49" t="s">
        <v>953</v>
      </c>
      <c r="D41" s="50" t="s">
        <v>909</v>
      </c>
      <c r="E41" s="58" t="s">
        <v>954</v>
      </c>
      <c r="F41" s="53" t="s">
        <v>955</v>
      </c>
      <c r="G41" s="52" t="s">
        <v>1163</v>
      </c>
      <c r="H41" s="59" t="s">
        <v>956</v>
      </c>
      <c r="I41" s="53" t="s">
        <v>957</v>
      </c>
      <c r="J41" s="52" t="s">
        <v>1273</v>
      </c>
      <c r="K41" s="50" t="s">
        <v>1274</v>
      </c>
      <c r="L41" s="55" t="s">
        <v>1275</v>
      </c>
      <c r="M41" s="50" t="s">
        <v>1274</v>
      </c>
      <c r="N41" s="52"/>
      <c r="O41" s="51"/>
      <c r="P41" s="49"/>
      <c r="Q41" s="52"/>
      <c r="R41" s="51"/>
    </row>
    <row r="42" spans="2:18">
      <c r="B42" s="49" t="s">
        <v>285</v>
      </c>
      <c r="C42" s="49" t="s">
        <v>958</v>
      </c>
      <c r="D42" s="50" t="s">
        <v>909</v>
      </c>
      <c r="E42" s="49"/>
      <c r="F42" s="51"/>
      <c r="G42" s="52"/>
      <c r="H42" s="49"/>
      <c r="I42" s="51"/>
      <c r="J42" s="55" t="s">
        <v>1276</v>
      </c>
      <c r="K42" s="50" t="s">
        <v>1277</v>
      </c>
      <c r="L42" s="55" t="s">
        <v>1276</v>
      </c>
      <c r="M42" s="50" t="s">
        <v>1277</v>
      </c>
      <c r="N42" s="52"/>
      <c r="O42" s="51"/>
      <c r="P42" s="49"/>
      <c r="Q42" s="52"/>
      <c r="R42" s="51"/>
    </row>
    <row r="43" spans="2:18">
      <c r="B43" s="49" t="s">
        <v>57</v>
      </c>
      <c r="C43" s="49" t="s">
        <v>959</v>
      </c>
      <c r="D43" s="50" t="s">
        <v>909</v>
      </c>
      <c r="E43" s="49"/>
      <c r="F43" s="51"/>
      <c r="G43" s="52"/>
      <c r="H43" s="49"/>
      <c r="I43" s="51"/>
      <c r="J43" s="52" t="s">
        <v>1278</v>
      </c>
      <c r="K43" s="50" t="s">
        <v>1279</v>
      </c>
      <c r="L43" s="52" t="s">
        <v>1280</v>
      </c>
      <c r="M43" s="50" t="s">
        <v>1281</v>
      </c>
      <c r="N43" s="55"/>
      <c r="O43" s="51"/>
      <c r="P43" s="49"/>
      <c r="Q43" s="52"/>
      <c r="R43" s="51"/>
    </row>
    <row r="44" spans="2:18">
      <c r="B44" s="49" t="s">
        <v>772</v>
      </c>
      <c r="C44" s="49" t="s">
        <v>960</v>
      </c>
      <c r="D44" s="50" t="s">
        <v>961</v>
      </c>
      <c r="E44" s="49"/>
      <c r="F44" s="51"/>
      <c r="G44" s="52"/>
      <c r="H44" s="49"/>
      <c r="I44" s="51"/>
      <c r="J44" s="52" t="s">
        <v>1282</v>
      </c>
      <c r="K44" s="50" t="s">
        <v>961</v>
      </c>
      <c r="L44" s="52"/>
      <c r="M44" s="50"/>
      <c r="N44" s="55"/>
      <c r="O44" s="51"/>
      <c r="P44" s="49"/>
      <c r="Q44" s="52" t="s">
        <v>1227</v>
      </c>
      <c r="R44" s="53" t="s">
        <v>961</v>
      </c>
    </row>
    <row r="45" spans="2:18">
      <c r="B45" s="49" t="s">
        <v>773</v>
      </c>
      <c r="C45" s="49" t="s">
        <v>962</v>
      </c>
      <c r="D45" s="50" t="s">
        <v>909</v>
      </c>
      <c r="E45" s="49"/>
      <c r="F45" s="51"/>
      <c r="G45" s="52"/>
      <c r="H45" s="49"/>
      <c r="I45" s="51"/>
      <c r="J45" s="52" t="s">
        <v>1283</v>
      </c>
      <c r="K45" s="50" t="s">
        <v>1284</v>
      </c>
      <c r="L45" s="55" t="s">
        <v>1285</v>
      </c>
      <c r="M45" s="50" t="s">
        <v>1284</v>
      </c>
      <c r="N45" s="55"/>
      <c r="O45" s="51"/>
      <c r="P45" s="49"/>
      <c r="Q45" s="52" t="s">
        <v>1227</v>
      </c>
      <c r="R45" s="53" t="s">
        <v>1286</v>
      </c>
    </row>
    <row r="46" spans="2:18">
      <c r="B46" s="49" t="s">
        <v>737</v>
      </c>
      <c r="C46" s="49" t="s">
        <v>963</v>
      </c>
      <c r="D46" s="50" t="s">
        <v>909</v>
      </c>
      <c r="E46" s="49"/>
      <c r="F46" s="51"/>
      <c r="G46" s="52"/>
      <c r="H46" s="49"/>
      <c r="I46" s="51"/>
      <c r="J46" s="52" t="s">
        <v>939</v>
      </c>
      <c r="K46" s="50" t="s">
        <v>1287</v>
      </c>
      <c r="L46" s="55" t="s">
        <v>1288</v>
      </c>
      <c r="M46" s="50" t="s">
        <v>1287</v>
      </c>
      <c r="N46" s="55"/>
      <c r="O46" s="51"/>
      <c r="P46" s="49"/>
      <c r="Q46" s="52"/>
      <c r="R46" s="51"/>
    </row>
    <row r="47" spans="2:18">
      <c r="B47" s="49" t="s">
        <v>140</v>
      </c>
      <c r="C47" s="49" t="s">
        <v>964</v>
      </c>
      <c r="D47" s="50" t="s">
        <v>909</v>
      </c>
      <c r="E47" s="49"/>
      <c r="F47" s="51"/>
      <c r="G47" s="52"/>
      <c r="H47" s="49"/>
      <c r="I47" s="51"/>
      <c r="J47" s="52" t="s">
        <v>1289</v>
      </c>
      <c r="K47" s="50" t="s">
        <v>1290</v>
      </c>
      <c r="L47" s="55" t="s">
        <v>1291</v>
      </c>
      <c r="M47" s="50" t="s">
        <v>1292</v>
      </c>
      <c r="N47" s="55"/>
      <c r="O47" s="51"/>
      <c r="P47" s="49"/>
      <c r="Q47" s="52"/>
      <c r="R47" s="51"/>
    </row>
    <row r="48" spans="2:18">
      <c r="B48" s="49" t="s">
        <v>738</v>
      </c>
      <c r="C48" s="49" t="s">
        <v>965</v>
      </c>
      <c r="D48" s="50" t="s">
        <v>909</v>
      </c>
      <c r="E48" s="49"/>
      <c r="F48" s="51"/>
      <c r="G48" s="52"/>
      <c r="H48" s="49"/>
      <c r="I48" s="51"/>
      <c r="J48" s="52" t="s">
        <v>1293</v>
      </c>
      <c r="K48" s="50" t="s">
        <v>1294</v>
      </c>
      <c r="L48" s="55" t="s">
        <v>1295</v>
      </c>
      <c r="M48" s="50" t="s">
        <v>1294</v>
      </c>
      <c r="N48" s="52"/>
      <c r="O48" s="51"/>
      <c r="P48" s="49"/>
      <c r="Q48" s="52"/>
      <c r="R48" s="51"/>
    </row>
    <row r="49" spans="2:18" ht="26.25">
      <c r="B49" s="49" t="s">
        <v>370</v>
      </c>
      <c r="C49" s="49" t="s">
        <v>966</v>
      </c>
      <c r="D49" s="50" t="s">
        <v>909</v>
      </c>
      <c r="E49" s="49"/>
      <c r="F49" s="51"/>
      <c r="G49" s="52"/>
      <c r="H49" s="49"/>
      <c r="I49" s="51"/>
      <c r="J49" s="52" t="s">
        <v>1296</v>
      </c>
      <c r="K49" s="50" t="s">
        <v>1172</v>
      </c>
      <c r="L49" s="52" t="s">
        <v>1297</v>
      </c>
      <c r="M49" s="50" t="s">
        <v>1298</v>
      </c>
      <c r="N49" s="55" t="s">
        <v>1000</v>
      </c>
      <c r="O49" s="53" t="s">
        <v>1299</v>
      </c>
      <c r="P49" s="49" t="s">
        <v>1300</v>
      </c>
      <c r="Q49" s="60" t="s">
        <v>1301</v>
      </c>
      <c r="R49" s="53" t="s">
        <v>1302</v>
      </c>
    </row>
    <row r="50" spans="2:18">
      <c r="B50" s="49" t="s">
        <v>31</v>
      </c>
      <c r="C50" s="49" t="s">
        <v>967</v>
      </c>
      <c r="D50" s="50" t="s">
        <v>909</v>
      </c>
      <c r="E50" s="49"/>
      <c r="F50" s="51"/>
      <c r="G50" s="52"/>
      <c r="H50" s="49"/>
      <c r="I50" s="51"/>
      <c r="J50" s="52" t="s">
        <v>1303</v>
      </c>
      <c r="K50" s="50" t="s">
        <v>1304</v>
      </c>
      <c r="L50" s="55" t="s">
        <v>1305</v>
      </c>
      <c r="M50" s="50" t="s">
        <v>1304</v>
      </c>
      <c r="N50" s="52"/>
      <c r="O50" s="51"/>
      <c r="P50" s="49"/>
      <c r="Q50" s="52"/>
      <c r="R50" s="51"/>
    </row>
    <row r="51" spans="2:18">
      <c r="B51" s="49" t="s">
        <v>141</v>
      </c>
      <c r="C51" s="49" t="s">
        <v>968</v>
      </c>
      <c r="D51" s="50" t="s">
        <v>909</v>
      </c>
      <c r="E51" s="49"/>
      <c r="F51" s="51"/>
      <c r="G51" s="52"/>
      <c r="H51" s="49"/>
      <c r="I51" s="51"/>
      <c r="J51" s="52" t="s">
        <v>1306</v>
      </c>
      <c r="K51" s="50" t="s">
        <v>1172</v>
      </c>
      <c r="L51" s="55" t="s">
        <v>1307</v>
      </c>
      <c r="M51" s="50" t="s">
        <v>1308</v>
      </c>
      <c r="N51" s="52" t="s">
        <v>1216</v>
      </c>
      <c r="O51" s="50" t="s">
        <v>1309</v>
      </c>
      <c r="P51" s="49" t="s">
        <v>1310</v>
      </c>
      <c r="Q51" s="61" t="s">
        <v>1311</v>
      </c>
      <c r="R51" s="53" t="s">
        <v>1312</v>
      </c>
    </row>
    <row r="52" spans="2:18">
      <c r="B52" s="57" t="s">
        <v>142</v>
      </c>
      <c r="C52" s="49" t="s">
        <v>969</v>
      </c>
      <c r="D52" s="50" t="s">
        <v>909</v>
      </c>
      <c r="E52" s="49"/>
      <c r="F52" s="51"/>
      <c r="G52" s="52"/>
      <c r="H52" s="49"/>
      <c r="I52" s="51"/>
      <c r="J52" s="52" t="s">
        <v>1313</v>
      </c>
      <c r="K52" s="50" t="s">
        <v>1172</v>
      </c>
      <c r="L52" s="55" t="s">
        <v>1314</v>
      </c>
      <c r="M52" s="50" t="s">
        <v>1315</v>
      </c>
      <c r="N52" s="52" t="s">
        <v>1316</v>
      </c>
      <c r="O52" s="50" t="s">
        <v>1317</v>
      </c>
      <c r="P52" s="49" t="s">
        <v>1250</v>
      </c>
      <c r="Q52" s="52" t="s">
        <v>1318</v>
      </c>
      <c r="R52" s="53" t="s">
        <v>1319</v>
      </c>
    </row>
    <row r="53" spans="2:18" ht="26.25">
      <c r="B53" s="49" t="s">
        <v>143</v>
      </c>
      <c r="C53" s="49" t="s">
        <v>970</v>
      </c>
      <c r="D53" s="50" t="s">
        <v>909</v>
      </c>
      <c r="E53" s="49"/>
      <c r="F53" s="51"/>
      <c r="G53" s="52"/>
      <c r="H53" s="49"/>
      <c r="I53" s="51"/>
      <c r="J53" s="52" t="s">
        <v>1320</v>
      </c>
      <c r="K53" s="50" t="s">
        <v>1172</v>
      </c>
      <c r="L53" s="52" t="s">
        <v>1321</v>
      </c>
      <c r="M53" s="50" t="s">
        <v>1322</v>
      </c>
      <c r="N53" s="52" t="s">
        <v>1323</v>
      </c>
      <c r="O53" s="50" t="s">
        <v>1324</v>
      </c>
      <c r="P53" s="49" t="s">
        <v>1250</v>
      </c>
      <c r="Q53" s="60" t="s">
        <v>1325</v>
      </c>
      <c r="R53" s="51" t="s">
        <v>1326</v>
      </c>
    </row>
    <row r="54" spans="2:18">
      <c r="B54" s="49" t="s">
        <v>290</v>
      </c>
      <c r="C54" s="49" t="s">
        <v>971</v>
      </c>
      <c r="D54" s="50" t="s">
        <v>972</v>
      </c>
      <c r="E54" s="49"/>
      <c r="F54" s="51"/>
      <c r="G54" s="52"/>
      <c r="H54" s="49" t="s">
        <v>973</v>
      </c>
      <c r="I54" s="51"/>
      <c r="J54" s="52" t="s">
        <v>1314</v>
      </c>
      <c r="K54" s="50" t="s">
        <v>972</v>
      </c>
      <c r="L54" s="52"/>
      <c r="M54" s="51"/>
      <c r="N54" s="52"/>
      <c r="O54" s="51"/>
      <c r="P54" s="49"/>
      <c r="Q54" s="52"/>
      <c r="R54" s="51"/>
    </row>
    <row r="55" spans="2:18">
      <c r="B55" s="49" t="s">
        <v>56</v>
      </c>
      <c r="C55" s="49" t="s">
        <v>974</v>
      </c>
      <c r="D55" s="50" t="s">
        <v>909</v>
      </c>
      <c r="E55" s="49"/>
      <c r="F55" s="51"/>
      <c r="G55" s="52"/>
      <c r="H55" s="49"/>
      <c r="I55" s="51"/>
      <c r="J55" s="52" t="s">
        <v>1327</v>
      </c>
      <c r="K55" s="50" t="s">
        <v>1328</v>
      </c>
      <c r="L55" s="55" t="s">
        <v>1329</v>
      </c>
      <c r="M55" s="50" t="s">
        <v>1330</v>
      </c>
      <c r="N55" s="52"/>
      <c r="O55" s="51"/>
      <c r="P55" s="49"/>
      <c r="Q55" s="52" t="s">
        <v>1227</v>
      </c>
      <c r="R55" s="53" t="s">
        <v>1331</v>
      </c>
    </row>
    <row r="56" spans="2:18">
      <c r="B56" s="49" t="s">
        <v>66</v>
      </c>
      <c r="C56" s="49" t="s">
        <v>975</v>
      </c>
      <c r="D56" s="50" t="s">
        <v>909</v>
      </c>
      <c r="E56" s="49"/>
      <c r="F56" s="51"/>
      <c r="G56" s="52"/>
      <c r="H56" s="49"/>
      <c r="I56" s="51"/>
      <c r="J56" s="52" t="s">
        <v>1332</v>
      </c>
      <c r="K56" s="50" t="s">
        <v>1333</v>
      </c>
      <c r="L56" s="52" t="s">
        <v>1334</v>
      </c>
      <c r="M56" s="50" t="s">
        <v>1335</v>
      </c>
      <c r="N56" s="52"/>
      <c r="O56" s="51"/>
      <c r="P56" s="49"/>
      <c r="Q56" s="52"/>
      <c r="R56" s="51"/>
    </row>
    <row r="57" spans="2:18">
      <c r="B57" s="49" t="s">
        <v>63</v>
      </c>
      <c r="C57" s="49" t="s">
        <v>976</v>
      </c>
      <c r="D57" s="50" t="s">
        <v>909</v>
      </c>
      <c r="E57" s="49" t="s">
        <v>977</v>
      </c>
      <c r="F57" s="53" t="s">
        <v>978</v>
      </c>
      <c r="G57" s="52" t="s">
        <v>1163</v>
      </c>
      <c r="H57" s="49" t="s">
        <v>979</v>
      </c>
      <c r="I57" s="53" t="s">
        <v>978</v>
      </c>
      <c r="J57" s="52" t="s">
        <v>1336</v>
      </c>
      <c r="K57" s="50" t="s">
        <v>1337</v>
      </c>
      <c r="L57" s="55" t="s">
        <v>1338</v>
      </c>
      <c r="M57" s="50" t="s">
        <v>1337</v>
      </c>
      <c r="N57" s="52"/>
      <c r="O57" s="51"/>
      <c r="P57" s="49"/>
      <c r="Q57" s="52"/>
      <c r="R57" s="51"/>
    </row>
    <row r="58" spans="2:18">
      <c r="B58" s="49" t="s">
        <v>67</v>
      </c>
      <c r="C58" s="49" t="s">
        <v>964</v>
      </c>
      <c r="D58" s="50" t="s">
        <v>909</v>
      </c>
      <c r="E58" s="49"/>
      <c r="F58" s="51"/>
      <c r="G58" s="52"/>
      <c r="H58" s="49"/>
      <c r="I58" s="51"/>
      <c r="J58" s="52" t="s">
        <v>1339</v>
      </c>
      <c r="K58" s="50" t="s">
        <v>1340</v>
      </c>
      <c r="L58" s="52"/>
      <c r="M58" s="51"/>
      <c r="N58" s="52"/>
      <c r="O58" s="51"/>
      <c r="P58" s="49"/>
      <c r="Q58" s="52"/>
      <c r="R58" s="51"/>
    </row>
    <row r="59" spans="2:18">
      <c r="B59" s="49" t="s">
        <v>697</v>
      </c>
      <c r="C59" s="49" t="s">
        <v>980</v>
      </c>
      <c r="D59" s="50" t="s">
        <v>981</v>
      </c>
      <c r="E59" s="49"/>
      <c r="F59" s="51"/>
      <c r="G59" s="52"/>
      <c r="H59" s="49"/>
      <c r="I59" s="51"/>
      <c r="J59" s="52" t="s">
        <v>1341</v>
      </c>
      <c r="K59" s="50" t="s">
        <v>981</v>
      </c>
      <c r="L59" s="52"/>
      <c r="M59" s="51"/>
      <c r="N59" s="52"/>
      <c r="O59" s="51"/>
      <c r="P59" s="49"/>
      <c r="Q59" s="52"/>
      <c r="R59" s="51"/>
    </row>
    <row r="60" spans="2:18">
      <c r="B60" s="49" t="s">
        <v>20</v>
      </c>
      <c r="C60" s="49" t="s">
        <v>982</v>
      </c>
      <c r="D60" s="50" t="s">
        <v>909</v>
      </c>
      <c r="E60" s="49"/>
      <c r="F60" s="51"/>
      <c r="G60" s="52"/>
      <c r="H60" s="49"/>
      <c r="I60" s="51"/>
      <c r="J60" s="52" t="s">
        <v>1342</v>
      </c>
      <c r="K60" s="50" t="s">
        <v>1343</v>
      </c>
      <c r="L60" s="55" t="s">
        <v>1344</v>
      </c>
      <c r="M60" s="50" t="s">
        <v>1343</v>
      </c>
      <c r="N60" s="52"/>
      <c r="O60" s="51"/>
      <c r="P60" s="49"/>
      <c r="Q60" s="52"/>
      <c r="R60" s="51"/>
    </row>
    <row r="61" spans="2:18">
      <c r="B61" s="49" t="s">
        <v>144</v>
      </c>
      <c r="C61" s="49" t="s">
        <v>983</v>
      </c>
      <c r="D61" s="50" t="s">
        <v>909</v>
      </c>
      <c r="E61" s="49"/>
      <c r="F61" s="51"/>
      <c r="G61" s="52"/>
      <c r="H61" s="49" t="s">
        <v>984</v>
      </c>
      <c r="I61" s="50" t="s">
        <v>985</v>
      </c>
      <c r="J61" s="52" t="s">
        <v>1345</v>
      </c>
      <c r="K61" s="50" t="s">
        <v>1172</v>
      </c>
      <c r="L61" s="55" t="s">
        <v>1346</v>
      </c>
      <c r="M61" s="50" t="s">
        <v>1347</v>
      </c>
      <c r="N61" s="52" t="s">
        <v>1348</v>
      </c>
      <c r="O61" s="53" t="s">
        <v>1349</v>
      </c>
      <c r="P61" s="49" t="s">
        <v>1250</v>
      </c>
      <c r="Q61" s="52" t="s">
        <v>1177</v>
      </c>
      <c r="R61" s="50" t="s">
        <v>1350</v>
      </c>
    </row>
    <row r="62" spans="2:18">
      <c r="B62" s="49" t="s">
        <v>739</v>
      </c>
      <c r="C62" s="49" t="s">
        <v>939</v>
      </c>
      <c r="D62" s="50" t="s">
        <v>986</v>
      </c>
      <c r="E62" s="49"/>
      <c r="F62" s="51"/>
      <c r="G62" s="52"/>
      <c r="H62" s="49"/>
      <c r="I62" s="51"/>
      <c r="J62" s="52" t="s">
        <v>1351</v>
      </c>
      <c r="K62" s="50" t="s">
        <v>986</v>
      </c>
      <c r="L62" s="52"/>
      <c r="M62" s="51"/>
      <c r="N62" s="52"/>
      <c r="O62" s="50"/>
      <c r="P62" s="49"/>
      <c r="Q62" s="52"/>
      <c r="R62" s="51"/>
    </row>
    <row r="63" spans="2:18">
      <c r="B63" s="49" t="s">
        <v>35</v>
      </c>
      <c r="C63" s="49" t="s">
        <v>987</v>
      </c>
      <c r="D63" s="50" t="s">
        <v>909</v>
      </c>
      <c r="E63" s="49"/>
      <c r="F63" s="51"/>
      <c r="G63" s="52"/>
      <c r="H63" s="49"/>
      <c r="I63" s="51"/>
      <c r="J63" s="52" t="s">
        <v>1352</v>
      </c>
      <c r="K63" s="50" t="s">
        <v>1710</v>
      </c>
      <c r="L63" s="55" t="s">
        <v>1353</v>
      </c>
      <c r="M63" s="50" t="s">
        <v>1354</v>
      </c>
      <c r="N63" s="52"/>
      <c r="O63" s="50"/>
      <c r="P63" s="49"/>
      <c r="Q63" s="52" t="s">
        <v>1355</v>
      </c>
      <c r="R63" s="53" t="s">
        <v>1356</v>
      </c>
    </row>
    <row r="64" spans="2:18">
      <c r="B64" s="49" t="s">
        <v>4378</v>
      </c>
      <c r="C64" s="49" t="s">
        <v>988</v>
      </c>
      <c r="D64" s="50" t="s">
        <v>909</v>
      </c>
      <c r="E64" s="49"/>
      <c r="F64" s="51"/>
      <c r="G64" s="52"/>
      <c r="H64" s="49"/>
      <c r="I64" s="51"/>
      <c r="J64" s="52" t="s">
        <v>1357</v>
      </c>
      <c r="K64" s="50" t="s">
        <v>1172</v>
      </c>
      <c r="L64" s="52"/>
      <c r="M64" s="51"/>
      <c r="N64" s="52" t="s">
        <v>1000</v>
      </c>
      <c r="O64" s="50" t="s">
        <v>1358</v>
      </c>
      <c r="P64" s="49" t="s">
        <v>1218</v>
      </c>
      <c r="Q64" s="55" t="s">
        <v>1355</v>
      </c>
      <c r="R64" s="53" t="s">
        <v>1359</v>
      </c>
    </row>
    <row r="65" spans="2:18">
      <c r="B65" s="49" t="s">
        <v>11</v>
      </c>
      <c r="C65" s="49" t="s">
        <v>989</v>
      </c>
      <c r="D65" s="53" t="s">
        <v>990</v>
      </c>
      <c r="E65" s="49"/>
      <c r="F65" s="51"/>
      <c r="G65" s="52"/>
      <c r="H65" s="49"/>
      <c r="I65" s="51"/>
      <c r="J65" s="52" t="s">
        <v>1346</v>
      </c>
      <c r="K65" s="53" t="s">
        <v>990</v>
      </c>
      <c r="L65" s="52"/>
      <c r="M65" s="51"/>
      <c r="N65" s="52"/>
      <c r="O65" s="51"/>
      <c r="P65" s="49"/>
      <c r="Q65" s="52" t="s">
        <v>1360</v>
      </c>
      <c r="R65" s="53" t="s">
        <v>1361</v>
      </c>
    </row>
    <row r="66" spans="2:18" ht="77.25">
      <c r="B66" s="49" t="s">
        <v>146</v>
      </c>
      <c r="C66" s="49" t="s">
        <v>991</v>
      </c>
      <c r="D66" s="50" t="s">
        <v>909</v>
      </c>
      <c r="E66" s="49"/>
      <c r="F66" s="51"/>
      <c r="G66" s="52"/>
      <c r="H66" s="49"/>
      <c r="I66" s="51"/>
      <c r="J66" s="52" t="s">
        <v>1362</v>
      </c>
      <c r="K66" s="50" t="s">
        <v>1172</v>
      </c>
      <c r="L66" s="55" t="s">
        <v>1363</v>
      </c>
      <c r="M66" s="50" t="s">
        <v>1364</v>
      </c>
      <c r="N66" s="52" t="s">
        <v>1175</v>
      </c>
      <c r="O66" s="50" t="s">
        <v>1365</v>
      </c>
      <c r="P66" s="49" t="s">
        <v>1250</v>
      </c>
      <c r="Q66" s="54" t="s">
        <v>1366</v>
      </c>
      <c r="R66" s="50" t="s">
        <v>1367</v>
      </c>
    </row>
    <row r="67" spans="2:18">
      <c r="B67" s="49" t="s">
        <v>147</v>
      </c>
      <c r="C67" s="49" t="s">
        <v>969</v>
      </c>
      <c r="D67" s="50" t="s">
        <v>909</v>
      </c>
      <c r="E67" s="49"/>
      <c r="F67" s="51"/>
      <c r="G67" s="52"/>
      <c r="H67" s="49"/>
      <c r="I67" s="51"/>
      <c r="J67" s="52" t="s">
        <v>1368</v>
      </c>
      <c r="K67" s="50" t="s">
        <v>1172</v>
      </c>
      <c r="L67" s="55" t="s">
        <v>1314</v>
      </c>
      <c r="M67" s="50" t="s">
        <v>1369</v>
      </c>
      <c r="N67" s="52" t="s">
        <v>1370</v>
      </c>
      <c r="O67" s="53" t="s">
        <v>1371</v>
      </c>
      <c r="P67" s="49" t="s">
        <v>1218</v>
      </c>
      <c r="Q67" s="55" t="s">
        <v>1355</v>
      </c>
      <c r="R67" s="53" t="s">
        <v>1372</v>
      </c>
    </row>
    <row r="68" spans="2:18">
      <c r="B68" s="49" t="s">
        <v>698</v>
      </c>
      <c r="C68" s="49" t="s">
        <v>992</v>
      </c>
      <c r="D68" s="50" t="s">
        <v>909</v>
      </c>
      <c r="E68" s="49"/>
      <c r="F68" s="51"/>
      <c r="G68" s="52"/>
      <c r="H68" s="49"/>
      <c r="I68" s="51"/>
      <c r="J68" s="52" t="s">
        <v>1373</v>
      </c>
      <c r="K68" s="50" t="s">
        <v>1374</v>
      </c>
      <c r="L68" s="55" t="s">
        <v>1375</v>
      </c>
      <c r="M68" s="50" t="s">
        <v>1374</v>
      </c>
      <c r="N68" s="52"/>
      <c r="O68" s="51"/>
      <c r="P68" s="49"/>
      <c r="Q68" s="52"/>
      <c r="R68" s="51"/>
    </row>
    <row r="69" spans="2:18">
      <c r="B69" s="49" t="s">
        <v>24</v>
      </c>
      <c r="C69" s="49" t="s">
        <v>993</v>
      </c>
      <c r="D69" s="50" t="s">
        <v>994</v>
      </c>
      <c r="E69" s="49"/>
      <c r="F69" s="51"/>
      <c r="G69" s="52"/>
      <c r="H69" s="49"/>
      <c r="I69" s="51"/>
      <c r="J69" s="52" t="s">
        <v>1376</v>
      </c>
      <c r="K69" s="50" t="s">
        <v>994</v>
      </c>
      <c r="L69" s="52"/>
      <c r="M69" s="51"/>
      <c r="N69" s="52"/>
      <c r="O69" s="51"/>
      <c r="P69" s="49"/>
      <c r="Q69" s="52" t="s">
        <v>1227</v>
      </c>
      <c r="R69" s="62" t="s">
        <v>994</v>
      </c>
    </row>
    <row r="70" spans="2:18">
      <c r="B70" s="57" t="s">
        <v>740</v>
      </c>
      <c r="C70" s="49" t="s">
        <v>995</v>
      </c>
      <c r="D70" s="50" t="s">
        <v>909</v>
      </c>
      <c r="E70" s="49"/>
      <c r="F70" s="51"/>
      <c r="G70" s="52"/>
      <c r="H70" s="49"/>
      <c r="I70" s="51"/>
      <c r="J70" s="52" t="s">
        <v>1377</v>
      </c>
      <c r="K70" s="50" t="s">
        <v>1378</v>
      </c>
      <c r="L70" s="52" t="s">
        <v>1377</v>
      </c>
      <c r="M70" s="50" t="s">
        <v>1379</v>
      </c>
      <c r="N70" s="55" t="s">
        <v>1323</v>
      </c>
      <c r="O70" s="50" t="s">
        <v>1711</v>
      </c>
      <c r="P70" s="49" t="s">
        <v>1164</v>
      </c>
      <c r="Q70" s="55" t="s">
        <v>1126</v>
      </c>
      <c r="R70" s="53" t="s">
        <v>1380</v>
      </c>
    </row>
    <row r="71" spans="2:18" ht="39">
      <c r="B71" s="57" t="s">
        <v>148</v>
      </c>
      <c r="C71" s="49" t="s">
        <v>996</v>
      </c>
      <c r="D71" s="50" t="s">
        <v>909</v>
      </c>
      <c r="E71" s="49"/>
      <c r="F71" s="51"/>
      <c r="G71" s="52"/>
      <c r="H71" s="49"/>
      <c r="I71" s="51"/>
      <c r="J71" s="52" t="s">
        <v>1381</v>
      </c>
      <c r="K71" s="50" t="s">
        <v>1172</v>
      </c>
      <c r="L71" s="55" t="s">
        <v>1382</v>
      </c>
      <c r="M71" s="50" t="s">
        <v>1383</v>
      </c>
      <c r="N71" s="55" t="s">
        <v>1384</v>
      </c>
      <c r="O71" s="53" t="s">
        <v>1385</v>
      </c>
      <c r="P71" s="49" t="s">
        <v>1164</v>
      </c>
      <c r="Q71" s="60" t="s">
        <v>1386</v>
      </c>
      <c r="R71" s="53" t="s">
        <v>1387</v>
      </c>
    </row>
    <row r="72" spans="2:18">
      <c r="B72" s="49" t="s">
        <v>51</v>
      </c>
      <c r="C72" s="49" t="s">
        <v>997</v>
      </c>
      <c r="D72" s="50" t="s">
        <v>909</v>
      </c>
      <c r="E72" s="49"/>
      <c r="F72" s="51"/>
      <c r="G72" s="52"/>
      <c r="H72" s="49"/>
      <c r="I72" s="51"/>
      <c r="J72" s="52" t="s">
        <v>1041</v>
      </c>
      <c r="K72" s="50" t="s">
        <v>1388</v>
      </c>
      <c r="L72" s="55" t="s">
        <v>1389</v>
      </c>
      <c r="M72" s="50" t="s">
        <v>1390</v>
      </c>
      <c r="N72" s="52"/>
      <c r="O72" s="51"/>
      <c r="P72" s="49"/>
      <c r="Q72" s="52"/>
      <c r="R72" s="51"/>
    </row>
    <row r="73" spans="2:18">
      <c r="B73" s="49" t="s">
        <v>4373</v>
      </c>
      <c r="C73" s="49" t="s">
        <v>998</v>
      </c>
      <c r="D73" s="50" t="s">
        <v>909</v>
      </c>
      <c r="E73" s="49"/>
      <c r="F73" s="51"/>
      <c r="G73" s="52"/>
      <c r="H73" s="49"/>
      <c r="I73" s="51"/>
      <c r="J73" s="52" t="s">
        <v>1391</v>
      </c>
      <c r="K73" s="50" t="s">
        <v>1172</v>
      </c>
      <c r="L73" s="55" t="s">
        <v>1392</v>
      </c>
      <c r="M73" s="50" t="s">
        <v>1393</v>
      </c>
      <c r="N73" s="52" t="s">
        <v>1394</v>
      </c>
      <c r="O73" s="50" t="s">
        <v>1371</v>
      </c>
      <c r="P73" s="49" t="s">
        <v>1310</v>
      </c>
      <c r="Q73" s="55" t="s">
        <v>1126</v>
      </c>
      <c r="R73" s="53" t="s">
        <v>1395</v>
      </c>
    </row>
    <row r="74" spans="2:18">
      <c r="B74" s="49" t="s">
        <v>699</v>
      </c>
      <c r="C74" s="49" t="s">
        <v>980</v>
      </c>
      <c r="D74" s="50" t="s">
        <v>999</v>
      </c>
      <c r="E74" s="49" t="s">
        <v>1000</v>
      </c>
      <c r="F74" s="53" t="s">
        <v>1001</v>
      </c>
      <c r="G74" s="52" t="s">
        <v>1164</v>
      </c>
      <c r="H74" s="49"/>
      <c r="I74" s="51"/>
      <c r="J74" s="52" t="s">
        <v>1396</v>
      </c>
      <c r="K74" s="50" t="s">
        <v>1397</v>
      </c>
      <c r="L74" s="52" t="s">
        <v>1015</v>
      </c>
      <c r="M74" s="51"/>
      <c r="N74" s="52"/>
      <c r="O74" s="51"/>
      <c r="P74" s="49"/>
      <c r="Q74" s="52"/>
      <c r="R74" s="50"/>
    </row>
    <row r="75" spans="2:18">
      <c r="B75" s="49" t="s">
        <v>398</v>
      </c>
      <c r="C75" s="49" t="s">
        <v>1002</v>
      </c>
      <c r="D75" s="50" t="s">
        <v>909</v>
      </c>
      <c r="E75" s="49"/>
      <c r="F75" s="51"/>
      <c r="G75" s="52"/>
      <c r="H75" s="49"/>
      <c r="I75" s="51"/>
      <c r="J75" s="52" t="s">
        <v>1398</v>
      </c>
      <c r="K75" s="50" t="s">
        <v>1399</v>
      </c>
      <c r="L75" s="52" t="s">
        <v>1400</v>
      </c>
      <c r="M75" s="50" t="s">
        <v>1399</v>
      </c>
      <c r="N75" s="55"/>
      <c r="O75" s="51"/>
      <c r="P75" s="49"/>
      <c r="Q75" s="52"/>
      <c r="R75" s="51"/>
    </row>
    <row r="76" spans="2:18">
      <c r="B76" s="49" t="s">
        <v>38</v>
      </c>
      <c r="C76" s="49" t="s">
        <v>1003</v>
      </c>
      <c r="D76" s="50" t="s">
        <v>1004</v>
      </c>
      <c r="E76" s="49"/>
      <c r="F76" s="51"/>
      <c r="G76" s="52"/>
      <c r="H76" s="49"/>
      <c r="I76" s="51"/>
      <c r="J76" s="52" t="s">
        <v>1401</v>
      </c>
      <c r="K76" s="50" t="s">
        <v>1004</v>
      </c>
      <c r="L76" s="55" t="s">
        <v>1402</v>
      </c>
      <c r="M76" s="51"/>
      <c r="N76" s="52"/>
      <c r="O76" s="51"/>
      <c r="P76" s="49"/>
      <c r="Q76" s="52" t="s">
        <v>1045</v>
      </c>
      <c r="R76" s="50" t="s">
        <v>1004</v>
      </c>
    </row>
    <row r="77" spans="2:18">
      <c r="B77" s="49" t="s">
        <v>14</v>
      </c>
      <c r="C77" s="49" t="s">
        <v>1005</v>
      </c>
      <c r="D77" s="50" t="s">
        <v>1006</v>
      </c>
      <c r="E77" s="49"/>
      <c r="F77" s="51"/>
      <c r="G77" s="52"/>
      <c r="H77" s="49"/>
      <c r="I77" s="51"/>
      <c r="J77" s="52" t="s">
        <v>1403</v>
      </c>
      <c r="K77" s="50" t="s">
        <v>1006</v>
      </c>
      <c r="L77" s="55" t="s">
        <v>1404</v>
      </c>
      <c r="M77" s="51"/>
      <c r="N77" s="52"/>
      <c r="O77" s="51"/>
      <c r="P77" s="49"/>
      <c r="Q77" s="52" t="s">
        <v>1045</v>
      </c>
      <c r="R77" s="63" t="s">
        <v>1006</v>
      </c>
    </row>
    <row r="78" spans="2:18">
      <c r="B78" s="49" t="s">
        <v>298</v>
      </c>
      <c r="C78" s="49" t="s">
        <v>943</v>
      </c>
      <c r="D78" s="50" t="s">
        <v>1007</v>
      </c>
      <c r="E78" s="49"/>
      <c r="F78" s="51"/>
      <c r="G78" s="52"/>
      <c r="H78" s="49"/>
      <c r="I78" s="51"/>
      <c r="J78" s="52" t="s">
        <v>1405</v>
      </c>
      <c r="K78" s="50" t="s">
        <v>1007</v>
      </c>
      <c r="L78" s="52"/>
      <c r="M78" s="51"/>
      <c r="N78" s="52"/>
      <c r="O78" s="51"/>
      <c r="P78" s="49"/>
      <c r="Q78" s="52"/>
      <c r="R78" s="51"/>
    </row>
    <row r="79" spans="2:18">
      <c r="B79" s="49" t="s">
        <v>48</v>
      </c>
      <c r="C79" s="49" t="s">
        <v>1008</v>
      </c>
      <c r="D79" s="50" t="s">
        <v>909</v>
      </c>
      <c r="E79" s="49"/>
      <c r="F79" s="51"/>
      <c r="G79" s="52"/>
      <c r="H79" s="49"/>
      <c r="I79" s="51"/>
      <c r="J79" s="52" t="s">
        <v>1406</v>
      </c>
      <c r="K79" s="50" t="s">
        <v>1407</v>
      </c>
      <c r="L79" s="52" t="s">
        <v>1408</v>
      </c>
      <c r="M79" s="50" t="s">
        <v>1409</v>
      </c>
      <c r="N79" s="55"/>
      <c r="O79" s="51"/>
      <c r="P79" s="49"/>
      <c r="Q79" s="52" t="s">
        <v>1227</v>
      </c>
      <c r="R79" s="53" t="s">
        <v>1410</v>
      </c>
    </row>
    <row r="80" spans="2:18">
      <c r="B80" s="49" t="s">
        <v>49</v>
      </c>
      <c r="C80" s="49" t="s">
        <v>1009</v>
      </c>
      <c r="D80" s="50" t="s">
        <v>909</v>
      </c>
      <c r="E80" s="49"/>
      <c r="F80" s="51"/>
      <c r="G80" s="52"/>
      <c r="H80" s="49"/>
      <c r="I80" s="51"/>
      <c r="J80" s="52" t="s">
        <v>1411</v>
      </c>
      <c r="K80" s="50" t="s">
        <v>1412</v>
      </c>
      <c r="L80" s="52" t="s">
        <v>1413</v>
      </c>
      <c r="M80" s="50" t="s">
        <v>1412</v>
      </c>
      <c r="N80" s="55"/>
      <c r="O80" s="51"/>
      <c r="P80" s="49"/>
      <c r="Q80" s="52" t="s">
        <v>1227</v>
      </c>
      <c r="R80" s="53" t="s">
        <v>1414</v>
      </c>
    </row>
    <row r="81" spans="2:18">
      <c r="B81" s="57" t="s">
        <v>150</v>
      </c>
      <c r="C81" s="49" t="s">
        <v>1010</v>
      </c>
      <c r="D81" s="50" t="s">
        <v>909</v>
      </c>
      <c r="E81" s="49"/>
      <c r="F81" s="51"/>
      <c r="G81" s="52"/>
      <c r="H81" s="49"/>
      <c r="I81" s="51"/>
      <c r="J81" s="52" t="s">
        <v>1415</v>
      </c>
      <c r="K81" s="50" t="s">
        <v>1172</v>
      </c>
      <c r="L81" s="52" t="s">
        <v>1415</v>
      </c>
      <c r="M81" s="50" t="s">
        <v>1416</v>
      </c>
      <c r="N81" s="52" t="s">
        <v>1417</v>
      </c>
      <c r="O81" s="50" t="s">
        <v>1418</v>
      </c>
      <c r="P81" s="49" t="s">
        <v>1218</v>
      </c>
      <c r="Q81" s="61" t="s">
        <v>1419</v>
      </c>
      <c r="R81" s="50" t="s">
        <v>1416</v>
      </c>
    </row>
    <row r="82" spans="2:18">
      <c r="B82" s="49" t="s">
        <v>302</v>
      </c>
      <c r="C82" s="49" t="s">
        <v>1011</v>
      </c>
      <c r="D82" s="50" t="s">
        <v>909</v>
      </c>
      <c r="E82" s="49"/>
      <c r="F82" s="51"/>
      <c r="G82" s="52"/>
      <c r="H82" s="49"/>
      <c r="I82" s="51"/>
      <c r="J82" s="52" t="s">
        <v>1420</v>
      </c>
      <c r="K82" s="50" t="s">
        <v>1172</v>
      </c>
      <c r="L82" s="64" t="s">
        <v>1707</v>
      </c>
      <c r="M82" s="50" t="s">
        <v>1421</v>
      </c>
      <c r="N82" s="52" t="s">
        <v>1422</v>
      </c>
      <c r="O82" s="53" t="s">
        <v>1423</v>
      </c>
      <c r="P82" s="49" t="s">
        <v>1466</v>
      </c>
      <c r="Q82" s="52"/>
      <c r="R82" s="51"/>
    </row>
    <row r="83" spans="2:18">
      <c r="B83" s="49" t="s">
        <v>41</v>
      </c>
      <c r="C83" s="49" t="s">
        <v>1012</v>
      </c>
      <c r="D83" s="50" t="s">
        <v>909</v>
      </c>
      <c r="E83" s="49"/>
      <c r="F83" s="51"/>
      <c r="G83" s="52"/>
      <c r="H83" s="49"/>
      <c r="I83" s="51"/>
      <c r="J83" s="52" t="s">
        <v>1425</v>
      </c>
      <c r="K83" s="50" t="s">
        <v>1426</v>
      </c>
      <c r="L83" s="55" t="s">
        <v>1427</v>
      </c>
      <c r="M83" s="50" t="s">
        <v>1426</v>
      </c>
      <c r="N83" s="52"/>
      <c r="O83" s="51"/>
      <c r="P83" s="49"/>
      <c r="Q83" s="52" t="s">
        <v>1428</v>
      </c>
      <c r="R83" s="53" t="s">
        <v>1014</v>
      </c>
    </row>
    <row r="84" spans="2:18" ht="26.25">
      <c r="B84" s="49" t="s">
        <v>50</v>
      </c>
      <c r="C84" s="49" t="s">
        <v>1013</v>
      </c>
      <c r="D84" s="50" t="s">
        <v>909</v>
      </c>
      <c r="E84" s="49"/>
      <c r="F84" s="51"/>
      <c r="G84" s="52"/>
      <c r="H84" s="58" t="s">
        <v>1161</v>
      </c>
      <c r="I84" s="50" t="s">
        <v>1014</v>
      </c>
      <c r="J84" s="52" t="s">
        <v>1429</v>
      </c>
      <c r="K84" s="50" t="s">
        <v>1430</v>
      </c>
      <c r="L84" s="55" t="s">
        <v>1431</v>
      </c>
      <c r="M84" s="50" t="s">
        <v>1430</v>
      </c>
      <c r="N84" s="52"/>
      <c r="O84" s="51"/>
      <c r="P84" s="49"/>
      <c r="Q84" s="52"/>
      <c r="R84" s="51"/>
    </row>
    <row r="85" spans="2:18">
      <c r="B85" s="49" t="s">
        <v>701</v>
      </c>
      <c r="C85" s="49" t="s">
        <v>1015</v>
      </c>
      <c r="D85" s="50" t="s">
        <v>909</v>
      </c>
      <c r="E85" s="49"/>
      <c r="F85" s="51"/>
      <c r="G85" s="52"/>
      <c r="H85" s="49"/>
      <c r="I85" s="51"/>
      <c r="J85" s="52"/>
      <c r="K85" s="50"/>
      <c r="L85" s="52"/>
      <c r="M85" s="50"/>
      <c r="N85" s="52"/>
      <c r="O85" s="50"/>
      <c r="P85" s="49"/>
      <c r="Q85" s="52"/>
      <c r="R85" s="51"/>
    </row>
    <row r="86" spans="2:18">
      <c r="B86" s="49" t="s">
        <v>702</v>
      </c>
      <c r="C86" s="49" t="s">
        <v>1016</v>
      </c>
      <c r="D86" s="50" t="s">
        <v>909</v>
      </c>
      <c r="E86" s="49"/>
      <c r="F86" s="51"/>
      <c r="G86" s="52"/>
      <c r="H86" s="49"/>
      <c r="I86" s="51"/>
      <c r="J86" s="52"/>
      <c r="K86" s="50"/>
      <c r="L86" s="52"/>
      <c r="M86" s="50"/>
      <c r="N86" s="52"/>
      <c r="O86" s="50"/>
      <c r="P86" s="49"/>
      <c r="Q86" s="52"/>
      <c r="R86" s="51"/>
    </row>
    <row r="87" spans="2:18">
      <c r="B87" s="49" t="s">
        <v>151</v>
      </c>
      <c r="C87" s="49" t="s">
        <v>1017</v>
      </c>
      <c r="D87" s="50" t="s">
        <v>909</v>
      </c>
      <c r="E87" s="49"/>
      <c r="F87" s="51"/>
      <c r="G87" s="52"/>
      <c r="H87" s="49"/>
      <c r="I87" s="51"/>
      <c r="J87" s="52" t="s">
        <v>1432</v>
      </c>
      <c r="K87" s="50" t="s">
        <v>1172</v>
      </c>
      <c r="L87" s="52" t="s">
        <v>1432</v>
      </c>
      <c r="M87" s="50" t="s">
        <v>1433</v>
      </c>
      <c r="N87" s="52" t="s">
        <v>1248</v>
      </c>
      <c r="O87" s="50" t="s">
        <v>1434</v>
      </c>
      <c r="P87" s="49" t="s">
        <v>1218</v>
      </c>
      <c r="Q87" s="52" t="s">
        <v>1435</v>
      </c>
      <c r="R87" s="53" t="s">
        <v>1436</v>
      </c>
    </row>
    <row r="88" spans="2:18" ht="26.25">
      <c r="B88" s="49" t="s">
        <v>152</v>
      </c>
      <c r="C88" s="49" t="s">
        <v>1018</v>
      </c>
      <c r="D88" s="50" t="s">
        <v>909</v>
      </c>
      <c r="E88" s="49"/>
      <c r="F88" s="51"/>
      <c r="G88" s="52"/>
      <c r="H88" s="49"/>
      <c r="I88" s="51"/>
      <c r="J88" s="52" t="s">
        <v>1437</v>
      </c>
      <c r="K88" s="50" t="s">
        <v>1712</v>
      </c>
      <c r="L88" s="52" t="s">
        <v>1437</v>
      </c>
      <c r="M88" s="50" t="s">
        <v>1712</v>
      </c>
      <c r="N88" s="52"/>
      <c r="O88" s="51"/>
      <c r="P88" s="49"/>
      <c r="Q88" s="65" t="s">
        <v>1438</v>
      </c>
      <c r="R88" s="53" t="s">
        <v>1439</v>
      </c>
    </row>
    <row r="89" spans="2:18">
      <c r="B89" s="49" t="s">
        <v>153</v>
      </c>
      <c r="C89" s="49" t="s">
        <v>1019</v>
      </c>
      <c r="D89" s="50" t="s">
        <v>909</v>
      </c>
      <c r="E89" s="49"/>
      <c r="F89" s="51"/>
      <c r="G89" s="52"/>
      <c r="H89" s="49"/>
      <c r="I89" s="51"/>
      <c r="J89" s="52" t="s">
        <v>1440</v>
      </c>
      <c r="K89" s="50" t="s">
        <v>1172</v>
      </c>
      <c r="L89" s="55" t="s">
        <v>1441</v>
      </c>
      <c r="M89" s="50" t="s">
        <v>1442</v>
      </c>
      <c r="N89" s="52" t="s">
        <v>1443</v>
      </c>
      <c r="O89" s="50" t="s">
        <v>1371</v>
      </c>
      <c r="P89" s="49" t="s">
        <v>1250</v>
      </c>
      <c r="Q89" s="52" t="s">
        <v>1045</v>
      </c>
      <c r="R89" s="53" t="s">
        <v>1444</v>
      </c>
    </row>
    <row r="90" spans="2:18">
      <c r="B90" s="49" t="s">
        <v>399</v>
      </c>
      <c r="C90" s="49" t="s">
        <v>1020</v>
      </c>
      <c r="D90" s="50" t="s">
        <v>909</v>
      </c>
      <c r="E90" s="49"/>
      <c r="F90" s="51"/>
      <c r="G90" s="52"/>
      <c r="H90" s="49"/>
      <c r="I90" s="51"/>
      <c r="J90" s="52" t="s">
        <v>1445</v>
      </c>
      <c r="K90" s="50" t="s">
        <v>1446</v>
      </c>
      <c r="L90" s="55" t="s">
        <v>1447</v>
      </c>
      <c r="M90" s="50" t="s">
        <v>1448</v>
      </c>
      <c r="N90" s="52"/>
      <c r="O90" s="51"/>
      <c r="P90" s="49"/>
      <c r="Q90" s="52"/>
      <c r="R90" s="51"/>
    </row>
    <row r="91" spans="2:18">
      <c r="B91" s="49" t="s">
        <v>154</v>
      </c>
      <c r="C91" s="49" t="s">
        <v>1021</v>
      </c>
      <c r="D91" s="50" t="s">
        <v>909</v>
      </c>
      <c r="E91" s="49"/>
      <c r="F91" s="51"/>
      <c r="G91" s="52"/>
      <c r="H91" s="49" t="s">
        <v>1022</v>
      </c>
      <c r="I91" s="50" t="s">
        <v>1014</v>
      </c>
      <c r="J91" s="52" t="s">
        <v>1449</v>
      </c>
      <c r="K91" s="50" t="s">
        <v>1450</v>
      </c>
      <c r="L91" s="52"/>
      <c r="M91" s="50"/>
      <c r="N91" s="52"/>
      <c r="O91" s="51"/>
      <c r="P91" s="49"/>
      <c r="Q91" s="52"/>
      <c r="R91" s="51"/>
    </row>
    <row r="92" spans="2:18">
      <c r="B92" s="49" t="s">
        <v>155</v>
      </c>
      <c r="C92" s="49" t="s">
        <v>1023</v>
      </c>
      <c r="D92" s="50" t="s">
        <v>1024</v>
      </c>
      <c r="E92" s="49" t="s">
        <v>1025</v>
      </c>
      <c r="F92" s="50" t="s">
        <v>1026</v>
      </c>
      <c r="G92" s="52" t="s">
        <v>1163</v>
      </c>
      <c r="H92" s="49" t="s">
        <v>1027</v>
      </c>
      <c r="I92" s="53" t="s">
        <v>1028</v>
      </c>
      <c r="J92" s="52" t="s">
        <v>1451</v>
      </c>
      <c r="K92" s="50" t="s">
        <v>1446</v>
      </c>
      <c r="L92" s="55" t="s">
        <v>1452</v>
      </c>
      <c r="M92" s="50" t="s">
        <v>1026</v>
      </c>
      <c r="N92" s="52"/>
      <c r="O92" s="51"/>
      <c r="P92" s="49"/>
      <c r="Q92" s="52"/>
      <c r="R92" s="50"/>
    </row>
    <row r="93" spans="2:18">
      <c r="B93" s="49" t="s">
        <v>303</v>
      </c>
      <c r="C93" s="49" t="s">
        <v>1029</v>
      </c>
      <c r="D93" s="56" t="s">
        <v>909</v>
      </c>
      <c r="E93" s="49"/>
      <c r="F93" s="51"/>
      <c r="G93" s="52"/>
      <c r="H93" s="49"/>
      <c r="I93" s="51"/>
      <c r="J93" s="52" t="s">
        <v>1453</v>
      </c>
      <c r="K93" s="50" t="s">
        <v>1454</v>
      </c>
      <c r="L93" s="52"/>
      <c r="M93" s="50"/>
      <c r="N93" s="52"/>
      <c r="O93" s="51"/>
      <c r="P93" s="49"/>
      <c r="Q93" s="52"/>
      <c r="R93" s="51"/>
    </row>
    <row r="94" spans="2:18">
      <c r="B94" s="49" t="s">
        <v>9</v>
      </c>
      <c r="C94" s="49" t="s">
        <v>1030</v>
      </c>
      <c r="D94" s="56" t="s">
        <v>909</v>
      </c>
      <c r="E94" s="49"/>
      <c r="F94" s="51"/>
      <c r="G94" s="52"/>
      <c r="H94" s="49"/>
      <c r="I94" s="51"/>
      <c r="J94" s="52" t="s">
        <v>1455</v>
      </c>
      <c r="K94" s="50" t="s">
        <v>1456</v>
      </c>
      <c r="L94" s="55" t="s">
        <v>1457</v>
      </c>
      <c r="M94" s="50" t="s">
        <v>1456</v>
      </c>
      <c r="N94" s="52"/>
      <c r="O94" s="51"/>
      <c r="P94" s="49"/>
      <c r="Q94" s="52" t="s">
        <v>1227</v>
      </c>
      <c r="R94" s="50" t="s">
        <v>1458</v>
      </c>
    </row>
    <row r="95" spans="2:18">
      <c r="B95" s="49" t="s">
        <v>747</v>
      </c>
      <c r="C95" s="49" t="s">
        <v>1031</v>
      </c>
      <c r="D95" s="50" t="s">
        <v>1032</v>
      </c>
      <c r="E95" s="49"/>
      <c r="F95" s="51"/>
      <c r="G95" s="52"/>
      <c r="H95" s="49"/>
      <c r="I95" s="51"/>
      <c r="J95" s="52" t="s">
        <v>1459</v>
      </c>
      <c r="K95" s="50" t="s">
        <v>1032</v>
      </c>
      <c r="L95" s="55"/>
      <c r="M95" s="50"/>
      <c r="N95" s="52"/>
      <c r="O95" s="51"/>
      <c r="P95" s="49"/>
      <c r="Q95" s="52" t="s">
        <v>1227</v>
      </c>
      <c r="R95" s="53" t="s">
        <v>1032</v>
      </c>
    </row>
    <row r="96" spans="2:18">
      <c r="B96" s="49" t="s">
        <v>774</v>
      </c>
      <c r="C96" s="49" t="s">
        <v>1033</v>
      </c>
      <c r="D96" s="50" t="s">
        <v>909</v>
      </c>
      <c r="E96" s="49"/>
      <c r="F96" s="51"/>
      <c r="G96" s="52"/>
      <c r="H96" s="49"/>
      <c r="I96" s="51"/>
      <c r="J96" s="52" t="s">
        <v>1460</v>
      </c>
      <c r="K96" s="50" t="s">
        <v>1461</v>
      </c>
      <c r="L96" s="55" t="s">
        <v>1462</v>
      </c>
      <c r="M96" s="50" t="s">
        <v>1461</v>
      </c>
      <c r="N96" s="52"/>
      <c r="O96" s="51"/>
      <c r="P96" s="49"/>
      <c r="Q96" s="52"/>
      <c r="R96" s="51"/>
    </row>
    <row r="97" spans="2:18">
      <c r="B97" s="49" t="s">
        <v>156</v>
      </c>
      <c r="C97" s="49" t="s">
        <v>1034</v>
      </c>
      <c r="D97" s="50" t="s">
        <v>909</v>
      </c>
      <c r="E97" s="49"/>
      <c r="F97" s="51"/>
      <c r="G97" s="52"/>
      <c r="H97" s="57" t="s">
        <v>1035</v>
      </c>
      <c r="I97" s="53" t="s">
        <v>1014</v>
      </c>
      <c r="J97" s="52" t="s">
        <v>976</v>
      </c>
      <c r="K97" s="66" t="s">
        <v>1463</v>
      </c>
      <c r="L97" s="52"/>
      <c r="M97" s="51"/>
      <c r="N97" s="52"/>
      <c r="O97" s="51"/>
      <c r="P97" s="49"/>
      <c r="Q97" s="52"/>
      <c r="R97" s="51"/>
    </row>
    <row r="98" spans="2:18">
      <c r="B98" s="49" t="s">
        <v>4377</v>
      </c>
      <c r="C98" s="49"/>
      <c r="D98" s="51"/>
      <c r="E98" s="49"/>
      <c r="F98" s="51"/>
      <c r="G98" s="52"/>
      <c r="H98" s="49"/>
      <c r="I98" s="51"/>
      <c r="J98" s="52" t="s">
        <v>1464</v>
      </c>
      <c r="K98" s="50" t="s">
        <v>1172</v>
      </c>
      <c r="L98" s="52"/>
      <c r="M98" s="51"/>
      <c r="N98" s="52" t="s">
        <v>1348</v>
      </c>
      <c r="O98" s="51" t="s">
        <v>1465</v>
      </c>
      <c r="P98" s="49" t="s">
        <v>1466</v>
      </c>
      <c r="Q98" s="52"/>
      <c r="R98" s="51"/>
    </row>
    <row r="99" spans="2:18">
      <c r="B99" s="49" t="s">
        <v>618</v>
      </c>
      <c r="C99" s="49" t="s">
        <v>923</v>
      </c>
      <c r="D99" s="50" t="s">
        <v>909</v>
      </c>
      <c r="E99" s="49"/>
      <c r="F99" s="51"/>
      <c r="G99" s="52"/>
      <c r="H99" s="49"/>
      <c r="I99" s="51"/>
      <c r="J99" s="52"/>
      <c r="K99" s="50"/>
      <c r="L99" s="52"/>
      <c r="M99" s="50"/>
      <c r="N99" s="52"/>
      <c r="O99" s="51"/>
      <c r="P99" s="49"/>
      <c r="Q99" s="52"/>
      <c r="R99" s="51"/>
    </row>
    <row r="100" spans="2:18">
      <c r="B100" s="49" t="s">
        <v>1036</v>
      </c>
      <c r="C100" s="49" t="s">
        <v>1037</v>
      </c>
      <c r="D100" s="50" t="s">
        <v>909</v>
      </c>
      <c r="E100" s="49"/>
      <c r="F100" s="51"/>
      <c r="G100" s="52"/>
      <c r="H100" s="49"/>
      <c r="I100" s="51"/>
      <c r="J100" s="52" t="s">
        <v>1467</v>
      </c>
      <c r="K100" s="50" t="s">
        <v>1468</v>
      </c>
      <c r="L100" s="52"/>
      <c r="M100" s="50"/>
      <c r="N100" s="52"/>
      <c r="O100" s="51"/>
      <c r="P100" s="49"/>
      <c r="Q100" s="52"/>
      <c r="R100" s="51"/>
    </row>
    <row r="101" spans="2:18">
      <c r="B101" s="49" t="s">
        <v>503</v>
      </c>
      <c r="C101" s="49" t="s">
        <v>1038</v>
      </c>
      <c r="D101" s="50" t="s">
        <v>909</v>
      </c>
      <c r="E101" s="49"/>
      <c r="F101" s="51"/>
      <c r="G101" s="52"/>
      <c r="H101" s="49"/>
      <c r="I101" s="51"/>
      <c r="J101" s="52" t="s">
        <v>1469</v>
      </c>
      <c r="K101" s="50" t="s">
        <v>1470</v>
      </c>
      <c r="L101" s="55" t="s">
        <v>1471</v>
      </c>
      <c r="M101" s="53" t="s">
        <v>1472</v>
      </c>
      <c r="N101" s="52"/>
      <c r="O101" s="51"/>
      <c r="P101" s="49"/>
      <c r="Q101" s="52" t="s">
        <v>1473</v>
      </c>
      <c r="R101" s="50" t="s">
        <v>1470</v>
      </c>
    </row>
    <row r="102" spans="2:18" ht="39">
      <c r="B102" s="49" t="s">
        <v>157</v>
      </c>
      <c r="C102" s="49" t="s">
        <v>1039</v>
      </c>
      <c r="D102" s="50" t="s">
        <v>909</v>
      </c>
      <c r="E102" s="49"/>
      <c r="F102" s="51"/>
      <c r="G102" s="52"/>
      <c r="H102" s="49"/>
      <c r="I102" s="51"/>
      <c r="J102" s="52" t="s">
        <v>1474</v>
      </c>
      <c r="K102" s="50" t="s">
        <v>1172</v>
      </c>
      <c r="L102" s="52"/>
      <c r="M102" s="51"/>
      <c r="N102" s="52" t="s">
        <v>1233</v>
      </c>
      <c r="O102" s="50" t="s">
        <v>1371</v>
      </c>
      <c r="P102" s="49" t="s">
        <v>1310</v>
      </c>
      <c r="Q102" s="67" t="s">
        <v>1475</v>
      </c>
      <c r="R102" s="53" t="s">
        <v>1476</v>
      </c>
    </row>
    <row r="103" spans="2:18">
      <c r="B103" s="49" t="s">
        <v>158</v>
      </c>
      <c r="C103" s="49" t="s">
        <v>1040</v>
      </c>
      <c r="D103" s="50" t="s">
        <v>909</v>
      </c>
      <c r="E103" s="49"/>
      <c r="F103" s="51"/>
      <c r="G103" s="52"/>
      <c r="H103" s="49"/>
      <c r="I103" s="51"/>
      <c r="J103" s="52" t="s">
        <v>1477</v>
      </c>
      <c r="K103" s="50" t="s">
        <v>1478</v>
      </c>
      <c r="L103" s="52" t="s">
        <v>1479</v>
      </c>
      <c r="M103" s="50" t="s">
        <v>1478</v>
      </c>
      <c r="N103" s="52" t="s">
        <v>1480</v>
      </c>
      <c r="O103" s="53" t="s">
        <v>1481</v>
      </c>
      <c r="P103" s="49" t="s">
        <v>1164</v>
      </c>
      <c r="Q103" s="52" t="s">
        <v>1045</v>
      </c>
      <c r="R103" s="53" t="s">
        <v>1482</v>
      </c>
    </row>
    <row r="104" spans="2:18">
      <c r="B104" s="49" t="s">
        <v>55</v>
      </c>
      <c r="C104" s="49" t="s">
        <v>1041</v>
      </c>
      <c r="D104" s="50" t="s">
        <v>1042</v>
      </c>
      <c r="E104" s="49"/>
      <c r="F104" s="51"/>
      <c r="G104" s="52"/>
      <c r="H104" s="49"/>
      <c r="I104" s="51"/>
      <c r="J104" s="52" t="s">
        <v>1483</v>
      </c>
      <c r="K104" s="50" t="s">
        <v>1042</v>
      </c>
      <c r="L104" s="52"/>
      <c r="M104" s="50"/>
      <c r="N104" s="52"/>
      <c r="O104" s="51"/>
      <c r="P104" s="49"/>
      <c r="Q104" s="52"/>
      <c r="R104" s="51"/>
    </row>
    <row r="105" spans="2:18">
      <c r="B105" s="49" t="s">
        <v>18</v>
      </c>
      <c r="C105" s="49" t="s">
        <v>1043</v>
      </c>
      <c r="D105" s="50" t="s">
        <v>1044</v>
      </c>
      <c r="E105" s="49"/>
      <c r="F105" s="51"/>
      <c r="G105" s="52"/>
      <c r="H105" s="49" t="s">
        <v>1045</v>
      </c>
      <c r="I105" s="51"/>
      <c r="J105" s="52" t="s">
        <v>950</v>
      </c>
      <c r="K105" s="53" t="s">
        <v>1044</v>
      </c>
      <c r="L105" s="52"/>
      <c r="M105" s="51"/>
      <c r="N105" s="52"/>
      <c r="O105" s="51"/>
      <c r="P105" s="49"/>
      <c r="Q105" s="52" t="s">
        <v>1484</v>
      </c>
      <c r="R105" s="53" t="s">
        <v>1485</v>
      </c>
    </row>
    <row r="106" spans="2:18">
      <c r="B106" s="49" t="s">
        <v>706</v>
      </c>
      <c r="C106" s="49" t="s">
        <v>1046</v>
      </c>
      <c r="D106" s="50" t="s">
        <v>909</v>
      </c>
      <c r="E106" s="49"/>
      <c r="F106" s="51"/>
      <c r="G106" s="52"/>
      <c r="H106" s="49"/>
      <c r="I106" s="51"/>
      <c r="J106" s="52" t="s">
        <v>1486</v>
      </c>
      <c r="K106" s="50" t="s">
        <v>1487</v>
      </c>
      <c r="L106" s="52"/>
      <c r="M106" s="50"/>
      <c r="N106" s="52"/>
      <c r="O106" s="51"/>
      <c r="P106" s="49"/>
      <c r="Q106" s="52"/>
      <c r="R106" s="51"/>
    </row>
    <row r="107" spans="2:18" ht="26.25">
      <c r="B107" s="49" t="s">
        <v>159</v>
      </c>
      <c r="C107" s="49" t="s">
        <v>1047</v>
      </c>
      <c r="D107" s="50" t="s">
        <v>909</v>
      </c>
      <c r="E107" s="49"/>
      <c r="F107" s="51"/>
      <c r="G107" s="52"/>
      <c r="H107" s="49" t="s">
        <v>1048</v>
      </c>
      <c r="I107" s="51"/>
      <c r="J107" s="52" t="s">
        <v>1488</v>
      </c>
      <c r="K107" s="50" t="s">
        <v>1172</v>
      </c>
      <c r="L107" s="52"/>
      <c r="M107" s="51"/>
      <c r="N107" s="55" t="s">
        <v>1370</v>
      </c>
      <c r="O107" s="50" t="s">
        <v>1371</v>
      </c>
      <c r="P107" s="49" t="s">
        <v>1250</v>
      </c>
      <c r="Q107" s="60" t="s">
        <v>1489</v>
      </c>
      <c r="R107" s="53" t="s">
        <v>1490</v>
      </c>
    </row>
    <row r="108" spans="2:18">
      <c r="B108" s="49" t="s">
        <v>160</v>
      </c>
      <c r="C108" s="49" t="s">
        <v>1049</v>
      </c>
      <c r="D108" s="50" t="s">
        <v>909</v>
      </c>
      <c r="E108" s="49"/>
      <c r="F108" s="51"/>
      <c r="G108" s="52"/>
      <c r="H108" s="49"/>
      <c r="I108" s="51"/>
      <c r="J108" s="52" t="s">
        <v>1491</v>
      </c>
      <c r="K108" s="50" t="s">
        <v>1172</v>
      </c>
      <c r="L108" s="55" t="s">
        <v>1492</v>
      </c>
      <c r="M108" s="50" t="s">
        <v>1493</v>
      </c>
      <c r="N108" s="52" t="s">
        <v>1494</v>
      </c>
      <c r="O108" s="50" t="s">
        <v>1495</v>
      </c>
      <c r="P108" s="49" t="s">
        <v>1218</v>
      </c>
      <c r="Q108" s="52" t="s">
        <v>1496</v>
      </c>
      <c r="R108" s="53" t="s">
        <v>1497</v>
      </c>
    </row>
    <row r="109" spans="2:18">
      <c r="B109" s="49" t="s">
        <v>161</v>
      </c>
      <c r="C109" s="49" t="s">
        <v>1050</v>
      </c>
      <c r="D109" s="53" t="s">
        <v>1051</v>
      </c>
      <c r="E109" s="49"/>
      <c r="F109" s="51"/>
      <c r="G109" s="52"/>
      <c r="H109" s="49"/>
      <c r="I109" s="51"/>
      <c r="J109" s="52" t="s">
        <v>1498</v>
      </c>
      <c r="K109" s="50" t="s">
        <v>1499</v>
      </c>
      <c r="L109" s="52"/>
      <c r="M109" s="51"/>
      <c r="N109" s="52" t="s">
        <v>1370</v>
      </c>
      <c r="O109" s="50" t="s">
        <v>1500</v>
      </c>
      <c r="P109" s="49" t="s">
        <v>1218</v>
      </c>
      <c r="Q109" s="52" t="s">
        <v>1501</v>
      </c>
      <c r="R109" s="53" t="s">
        <v>1502</v>
      </c>
    </row>
    <row r="110" spans="2:18">
      <c r="B110" s="49" t="s">
        <v>34</v>
      </c>
      <c r="C110" s="49" t="s">
        <v>950</v>
      </c>
      <c r="D110" s="50" t="s">
        <v>1052</v>
      </c>
      <c r="E110" s="49"/>
      <c r="F110" s="51"/>
      <c r="G110" s="52"/>
      <c r="H110" s="49"/>
      <c r="I110" s="51"/>
      <c r="J110" s="52" t="s">
        <v>1503</v>
      </c>
      <c r="K110" s="50" t="s">
        <v>1052</v>
      </c>
      <c r="L110" s="55" t="s">
        <v>1504</v>
      </c>
      <c r="M110" s="51"/>
      <c r="N110" s="52" t="s">
        <v>4374</v>
      </c>
      <c r="O110" s="50" t="s">
        <v>1052</v>
      </c>
      <c r="P110" s="49" t="s">
        <v>1063</v>
      </c>
      <c r="Q110" s="55" t="s">
        <v>1227</v>
      </c>
      <c r="R110" s="53" t="s">
        <v>1052</v>
      </c>
    </row>
    <row r="111" spans="2:18">
      <c r="B111" s="49" t="s">
        <v>42</v>
      </c>
      <c r="C111" s="49" t="s">
        <v>1053</v>
      </c>
      <c r="D111" s="50" t="s">
        <v>1054</v>
      </c>
      <c r="E111" s="49"/>
      <c r="F111" s="51"/>
      <c r="G111" s="52"/>
      <c r="H111" s="49"/>
      <c r="I111" s="51"/>
      <c r="J111" s="52" t="s">
        <v>1505</v>
      </c>
      <c r="K111" s="50" t="s">
        <v>1054</v>
      </c>
      <c r="L111" s="55" t="s">
        <v>1506</v>
      </c>
      <c r="M111" s="51"/>
      <c r="N111" s="52"/>
      <c r="O111" s="51"/>
      <c r="P111" s="49"/>
      <c r="Q111" s="52" t="s">
        <v>1227</v>
      </c>
      <c r="R111" s="50" t="s">
        <v>1054</v>
      </c>
    </row>
    <row r="112" spans="2:18">
      <c r="B112" s="49" t="s">
        <v>62</v>
      </c>
      <c r="C112" s="49" t="s">
        <v>1055</v>
      </c>
      <c r="D112" s="50" t="s">
        <v>909</v>
      </c>
      <c r="E112" s="49"/>
      <c r="F112" s="51"/>
      <c r="G112" s="52"/>
      <c r="H112" s="49"/>
      <c r="I112" s="51"/>
      <c r="J112" s="52" t="s">
        <v>1507</v>
      </c>
      <c r="K112" s="50" t="s">
        <v>1508</v>
      </c>
      <c r="L112" s="55" t="s">
        <v>1507</v>
      </c>
      <c r="M112" s="50" t="s">
        <v>1508</v>
      </c>
      <c r="N112" s="52"/>
      <c r="O112" s="51"/>
      <c r="P112" s="49"/>
      <c r="Q112" s="52"/>
      <c r="R112" s="51"/>
    </row>
    <row r="113" spans="2:18">
      <c r="B113" s="49" t="s">
        <v>43</v>
      </c>
      <c r="C113" s="49" t="s">
        <v>914</v>
      </c>
      <c r="D113" s="50" t="s">
        <v>1056</v>
      </c>
      <c r="E113" s="49"/>
      <c r="F113" s="51"/>
      <c r="G113" s="52"/>
      <c r="H113" s="49"/>
      <c r="I113" s="51"/>
      <c r="J113" s="52" t="s">
        <v>1479</v>
      </c>
      <c r="K113" s="50" t="s">
        <v>1056</v>
      </c>
      <c r="L113" s="52"/>
      <c r="M113" s="51"/>
      <c r="N113" s="52"/>
      <c r="O113" s="51"/>
      <c r="P113" s="49"/>
      <c r="Q113" s="52" t="s">
        <v>1227</v>
      </c>
      <c r="R113" s="50" t="s">
        <v>1056</v>
      </c>
    </row>
    <row r="114" spans="2:18">
      <c r="B114" s="49" t="s">
        <v>19</v>
      </c>
      <c r="C114" s="49" t="s">
        <v>1057</v>
      </c>
      <c r="D114" s="50" t="s">
        <v>1058</v>
      </c>
      <c r="E114" s="49"/>
      <c r="F114" s="51"/>
      <c r="G114" s="52"/>
      <c r="H114" s="49"/>
      <c r="I114" s="51"/>
      <c r="J114" s="52" t="s">
        <v>1509</v>
      </c>
      <c r="K114" s="50" t="s">
        <v>1058</v>
      </c>
      <c r="L114" s="55" t="s">
        <v>1510</v>
      </c>
      <c r="M114" s="51"/>
      <c r="N114" s="52"/>
      <c r="O114" s="51"/>
      <c r="P114" s="49"/>
      <c r="Q114" s="52" t="s">
        <v>1511</v>
      </c>
      <c r="R114" s="50" t="s">
        <v>1058</v>
      </c>
    </row>
    <row r="115" spans="2:18">
      <c r="B115" s="49" t="s">
        <v>162</v>
      </c>
      <c r="C115" s="49" t="s">
        <v>1059</v>
      </c>
      <c r="D115" s="50" t="s">
        <v>909</v>
      </c>
      <c r="E115" s="49"/>
      <c r="F115" s="51"/>
      <c r="G115" s="52"/>
      <c r="H115" s="49"/>
      <c r="I115" s="51"/>
      <c r="J115" s="52" t="s">
        <v>1512</v>
      </c>
      <c r="K115" s="50" t="s">
        <v>1172</v>
      </c>
      <c r="L115" s="52"/>
      <c r="M115" s="51"/>
      <c r="N115" s="52" t="s">
        <v>1025</v>
      </c>
      <c r="O115" s="53" t="s">
        <v>1513</v>
      </c>
      <c r="P115" s="49" t="s">
        <v>1218</v>
      </c>
      <c r="Q115" s="52" t="s">
        <v>1514</v>
      </c>
      <c r="R115" s="53" t="s">
        <v>1515</v>
      </c>
    </row>
    <row r="116" spans="2:18">
      <c r="B116" s="49" t="s">
        <v>710</v>
      </c>
      <c r="C116" s="49"/>
      <c r="D116" s="51"/>
      <c r="E116" s="49"/>
      <c r="F116" s="51"/>
      <c r="G116" s="52"/>
      <c r="H116" s="49"/>
      <c r="I116" s="51"/>
      <c r="J116" s="52" t="s">
        <v>1516</v>
      </c>
      <c r="K116" s="50" t="s">
        <v>1517</v>
      </c>
      <c r="L116" s="52"/>
      <c r="M116" s="51"/>
      <c r="N116" s="52"/>
      <c r="O116" s="51"/>
      <c r="P116" s="49"/>
      <c r="Q116" s="52" t="s">
        <v>1227</v>
      </c>
      <c r="R116" s="50" t="s">
        <v>1517</v>
      </c>
    </row>
    <row r="117" spans="2:18">
      <c r="B117" s="49" t="s">
        <v>39</v>
      </c>
      <c r="C117" s="49" t="s">
        <v>1060</v>
      </c>
      <c r="D117" s="50" t="s">
        <v>1061</v>
      </c>
      <c r="E117" s="49" t="s">
        <v>1000</v>
      </c>
      <c r="F117" s="53" t="s">
        <v>1062</v>
      </c>
      <c r="G117" s="52" t="s">
        <v>1063</v>
      </c>
      <c r="H117" s="49"/>
      <c r="I117" s="51"/>
      <c r="J117" s="52" t="s">
        <v>1518</v>
      </c>
      <c r="K117" s="50" t="s">
        <v>1519</v>
      </c>
      <c r="L117" s="55" t="s">
        <v>1149</v>
      </c>
      <c r="M117" s="51"/>
      <c r="N117" s="52"/>
      <c r="O117" s="51"/>
      <c r="P117" s="49"/>
      <c r="Q117" s="52"/>
      <c r="R117" s="51"/>
    </row>
    <row r="118" spans="2:18">
      <c r="B118" s="49" t="s">
        <v>504</v>
      </c>
      <c r="C118" s="49" t="s">
        <v>1064</v>
      </c>
      <c r="D118" s="50" t="s">
        <v>1065</v>
      </c>
      <c r="E118" s="49"/>
      <c r="F118" s="51"/>
      <c r="G118" s="52"/>
      <c r="H118" s="49"/>
      <c r="I118" s="51"/>
      <c r="J118" s="52" t="s">
        <v>1520</v>
      </c>
      <c r="K118" s="50" t="s">
        <v>1521</v>
      </c>
      <c r="L118" s="55" t="s">
        <v>1522</v>
      </c>
      <c r="M118" s="50" t="s">
        <v>1521</v>
      </c>
      <c r="N118" s="52"/>
      <c r="O118" s="51"/>
      <c r="P118" s="49"/>
      <c r="Q118" s="52"/>
      <c r="R118" s="51"/>
    </row>
    <row r="119" spans="2:18">
      <c r="B119" s="49" t="s">
        <v>163</v>
      </c>
      <c r="C119" s="49" t="s">
        <v>1066</v>
      </c>
      <c r="D119" s="50" t="s">
        <v>909</v>
      </c>
      <c r="E119" s="49"/>
      <c r="F119" s="51"/>
      <c r="G119" s="52"/>
      <c r="H119" s="49"/>
      <c r="I119" s="51"/>
      <c r="J119" s="52" t="s">
        <v>1193</v>
      </c>
      <c r="K119" s="50" t="s">
        <v>1523</v>
      </c>
      <c r="L119" s="52" t="s">
        <v>1193</v>
      </c>
      <c r="M119" s="50" t="s">
        <v>1523</v>
      </c>
      <c r="N119" s="52" t="s">
        <v>1370</v>
      </c>
      <c r="O119" s="53" t="s">
        <v>1524</v>
      </c>
      <c r="P119" s="49" t="s">
        <v>1164</v>
      </c>
      <c r="Q119" s="52"/>
      <c r="R119" s="51"/>
    </row>
    <row r="120" spans="2:18">
      <c r="B120" s="49" t="s">
        <v>1067</v>
      </c>
      <c r="C120" s="49" t="s">
        <v>1068</v>
      </c>
      <c r="D120" s="50" t="s">
        <v>1069</v>
      </c>
      <c r="E120" s="49"/>
      <c r="F120" s="51"/>
      <c r="G120" s="52"/>
      <c r="H120" s="49"/>
      <c r="I120" s="51"/>
      <c r="J120" s="52" t="s">
        <v>1453</v>
      </c>
      <c r="K120" s="50" t="s">
        <v>1069</v>
      </c>
      <c r="L120" s="52"/>
      <c r="M120" s="50"/>
      <c r="N120" s="52" t="s">
        <v>1323</v>
      </c>
      <c r="O120" s="50" t="s">
        <v>1069</v>
      </c>
      <c r="P120" s="49" t="s">
        <v>1164</v>
      </c>
      <c r="Q120" s="52"/>
      <c r="R120" s="51"/>
    </row>
    <row r="121" spans="2:18">
      <c r="B121" s="49" t="s">
        <v>753</v>
      </c>
      <c r="C121" s="49" t="s">
        <v>1070</v>
      </c>
      <c r="D121" s="50" t="s">
        <v>909</v>
      </c>
      <c r="E121" s="49"/>
      <c r="F121" s="51"/>
      <c r="G121" s="52"/>
      <c r="H121" s="49"/>
      <c r="I121" s="51"/>
      <c r="J121" s="52" t="s">
        <v>1525</v>
      </c>
      <c r="K121" s="50" t="s">
        <v>1526</v>
      </c>
      <c r="L121" s="52" t="s">
        <v>1525</v>
      </c>
      <c r="M121" s="50" t="s">
        <v>1526</v>
      </c>
      <c r="N121" s="52" t="s">
        <v>1000</v>
      </c>
      <c r="O121" s="53" t="s">
        <v>1527</v>
      </c>
      <c r="P121" s="49" t="s">
        <v>1310</v>
      </c>
      <c r="Q121" s="52"/>
      <c r="R121" s="51"/>
    </row>
    <row r="122" spans="2:18">
      <c r="B122" s="49" t="s">
        <v>8</v>
      </c>
      <c r="C122" s="49" t="s">
        <v>1071</v>
      </c>
      <c r="D122" s="50" t="s">
        <v>909</v>
      </c>
      <c r="E122" s="49"/>
      <c r="F122" s="51"/>
      <c r="G122" s="52"/>
      <c r="H122" s="49"/>
      <c r="I122" s="51"/>
      <c r="J122" s="52" t="s">
        <v>1208</v>
      </c>
      <c r="K122" s="50" t="s">
        <v>1528</v>
      </c>
      <c r="L122" s="55" t="s">
        <v>1529</v>
      </c>
      <c r="M122" s="50" t="s">
        <v>1528</v>
      </c>
      <c r="N122" s="52"/>
      <c r="O122" s="51"/>
      <c r="P122" s="49"/>
      <c r="Q122" s="52" t="s">
        <v>1227</v>
      </c>
      <c r="R122" s="50" t="s">
        <v>1530</v>
      </c>
    </row>
    <row r="123" spans="2:18">
      <c r="B123" s="49" t="s">
        <v>713</v>
      </c>
      <c r="C123" s="49" t="s">
        <v>1072</v>
      </c>
      <c r="D123" s="50" t="s">
        <v>909</v>
      </c>
      <c r="E123" s="49"/>
      <c r="F123" s="51"/>
      <c r="G123" s="52"/>
      <c r="H123" s="49"/>
      <c r="I123" s="51"/>
      <c r="J123" s="52" t="s">
        <v>1531</v>
      </c>
      <c r="K123" s="50" t="s">
        <v>1172</v>
      </c>
      <c r="L123" s="52"/>
      <c r="M123" s="51"/>
      <c r="N123" s="52" t="s">
        <v>1532</v>
      </c>
      <c r="O123" s="50" t="s">
        <v>1371</v>
      </c>
      <c r="P123" s="49" t="s">
        <v>1466</v>
      </c>
      <c r="Q123" s="52"/>
      <c r="R123" s="51"/>
    </row>
    <row r="124" spans="2:18">
      <c r="B124" s="49" t="s">
        <v>164</v>
      </c>
      <c r="C124" s="49" t="s">
        <v>1073</v>
      </c>
      <c r="D124" s="50" t="s">
        <v>909</v>
      </c>
      <c r="E124" s="49"/>
      <c r="F124" s="51"/>
      <c r="G124" s="52"/>
      <c r="H124" s="49"/>
      <c r="I124" s="51"/>
      <c r="J124" s="52" t="s">
        <v>1307</v>
      </c>
      <c r="K124" s="50" t="s">
        <v>1713</v>
      </c>
      <c r="L124" s="55" t="s">
        <v>1533</v>
      </c>
      <c r="M124" s="50" t="s">
        <v>1534</v>
      </c>
      <c r="N124" s="52"/>
      <c r="O124" s="50"/>
      <c r="P124" s="49"/>
      <c r="Q124" s="52"/>
      <c r="R124" s="51"/>
    </row>
    <row r="125" spans="2:18">
      <c r="B125" s="49" t="s">
        <v>59</v>
      </c>
      <c r="C125" s="49" t="s">
        <v>1074</v>
      </c>
      <c r="D125" s="50" t="s">
        <v>909</v>
      </c>
      <c r="E125" s="49"/>
      <c r="F125" s="51"/>
      <c r="G125" s="52"/>
      <c r="H125" s="49"/>
      <c r="I125" s="51"/>
      <c r="J125" s="52" t="s">
        <v>1535</v>
      </c>
      <c r="K125" s="50" t="s">
        <v>1536</v>
      </c>
      <c r="L125" s="55" t="s">
        <v>1537</v>
      </c>
      <c r="M125" s="50" t="s">
        <v>1536</v>
      </c>
      <c r="N125" s="52"/>
      <c r="O125" s="50"/>
      <c r="P125" s="49"/>
      <c r="Q125" s="52"/>
      <c r="R125" s="51"/>
    </row>
    <row r="126" spans="2:18">
      <c r="B126" s="49" t="s">
        <v>28</v>
      </c>
      <c r="C126" s="49" t="s">
        <v>1075</v>
      </c>
      <c r="D126" s="50" t="s">
        <v>909</v>
      </c>
      <c r="E126" s="49"/>
      <c r="F126" s="51"/>
      <c r="G126" s="52"/>
      <c r="H126" s="49"/>
      <c r="I126" s="51"/>
      <c r="J126" s="52" t="s">
        <v>1351</v>
      </c>
      <c r="K126" s="50" t="s">
        <v>1538</v>
      </c>
      <c r="L126" s="55" t="s">
        <v>1539</v>
      </c>
      <c r="M126" s="50" t="s">
        <v>1538</v>
      </c>
      <c r="N126" s="52"/>
      <c r="O126" s="50"/>
      <c r="P126" s="49"/>
      <c r="Q126" s="52"/>
      <c r="R126" s="51"/>
    </row>
    <row r="127" spans="2:18">
      <c r="B127" s="49" t="s">
        <v>53</v>
      </c>
      <c r="C127" s="49" t="s">
        <v>1076</v>
      </c>
      <c r="D127" s="50" t="s">
        <v>909</v>
      </c>
      <c r="E127" s="49"/>
      <c r="F127" s="51"/>
      <c r="G127" s="52"/>
      <c r="H127" s="49"/>
      <c r="I127" s="51"/>
      <c r="J127" s="52" t="s">
        <v>1540</v>
      </c>
      <c r="K127" s="50" t="s">
        <v>1541</v>
      </c>
      <c r="L127" s="55" t="s">
        <v>1542</v>
      </c>
      <c r="M127" s="50" t="s">
        <v>1541</v>
      </c>
      <c r="N127" s="52"/>
      <c r="O127" s="51"/>
      <c r="P127" s="49"/>
      <c r="Q127" s="52"/>
      <c r="R127" s="51"/>
    </row>
    <row r="128" spans="2:18">
      <c r="B128" s="49" t="s">
        <v>6</v>
      </c>
      <c r="C128" s="49" t="s">
        <v>1077</v>
      </c>
      <c r="D128" s="50" t="s">
        <v>909</v>
      </c>
      <c r="E128" s="49"/>
      <c r="F128" s="51"/>
      <c r="G128" s="52"/>
      <c r="H128" s="49" t="s">
        <v>1078</v>
      </c>
      <c r="I128" s="51"/>
      <c r="J128" s="52" t="s">
        <v>1543</v>
      </c>
      <c r="K128" s="51"/>
      <c r="L128" s="55" t="s">
        <v>1400</v>
      </c>
      <c r="M128" s="50" t="s">
        <v>1544</v>
      </c>
      <c r="N128" s="52" t="s">
        <v>1545</v>
      </c>
      <c r="O128" s="50" t="s">
        <v>1546</v>
      </c>
      <c r="P128" s="49"/>
      <c r="Q128" s="52"/>
      <c r="R128" s="51"/>
    </row>
    <row r="129" spans="2:18">
      <c r="B129" s="57" t="s">
        <v>165</v>
      </c>
      <c r="C129" s="49" t="s">
        <v>1079</v>
      </c>
      <c r="D129" s="50" t="s">
        <v>909</v>
      </c>
      <c r="E129" s="49"/>
      <c r="F129" s="51"/>
      <c r="G129" s="52"/>
      <c r="H129" s="49"/>
      <c r="I129" s="51"/>
      <c r="J129" s="52" t="s">
        <v>1547</v>
      </c>
      <c r="K129" s="50" t="s">
        <v>1172</v>
      </c>
      <c r="L129" s="52"/>
      <c r="M129" s="51"/>
      <c r="N129" s="52" t="s">
        <v>1548</v>
      </c>
      <c r="O129" s="50" t="s">
        <v>1549</v>
      </c>
      <c r="P129" s="49" t="s">
        <v>1218</v>
      </c>
      <c r="Q129" s="52" t="s">
        <v>1251</v>
      </c>
      <c r="R129" s="53" t="s">
        <v>1550</v>
      </c>
    </row>
    <row r="130" spans="2:18">
      <c r="B130" s="49" t="s">
        <v>166</v>
      </c>
      <c r="C130" s="49" t="s">
        <v>1080</v>
      </c>
      <c r="D130" s="50" t="s">
        <v>1081</v>
      </c>
      <c r="E130" s="49"/>
      <c r="F130" s="51"/>
      <c r="G130" s="52"/>
      <c r="H130" s="49"/>
      <c r="I130" s="51"/>
      <c r="J130" s="52" t="s">
        <v>1551</v>
      </c>
      <c r="K130" s="50" t="s">
        <v>1552</v>
      </c>
      <c r="L130" s="52" t="s">
        <v>1551</v>
      </c>
      <c r="M130" s="50" t="s">
        <v>1552</v>
      </c>
      <c r="N130" s="52"/>
      <c r="O130" s="51"/>
      <c r="P130" s="49"/>
      <c r="Q130" s="52"/>
      <c r="R130" s="51"/>
    </row>
    <row r="131" spans="2:18">
      <c r="B131" s="49" t="s">
        <v>58</v>
      </c>
      <c r="C131" s="49" t="s">
        <v>1082</v>
      </c>
      <c r="D131" s="50" t="s">
        <v>909</v>
      </c>
      <c r="E131" s="49"/>
      <c r="F131" s="51"/>
      <c r="G131" s="52"/>
      <c r="H131" s="49"/>
      <c r="I131" s="51"/>
      <c r="J131" s="52" t="s">
        <v>1553</v>
      </c>
      <c r="K131" s="50" t="s">
        <v>1554</v>
      </c>
      <c r="L131" s="55" t="s">
        <v>1516</v>
      </c>
      <c r="M131" s="50" t="s">
        <v>1554</v>
      </c>
      <c r="N131" s="52"/>
      <c r="O131" s="51"/>
      <c r="P131" s="49"/>
      <c r="Q131" s="52"/>
      <c r="R131" s="51"/>
    </row>
    <row r="132" spans="2:18">
      <c r="B132" s="49" t="s">
        <v>60</v>
      </c>
      <c r="C132" s="49" t="s">
        <v>1083</v>
      </c>
      <c r="D132" s="50" t="s">
        <v>909</v>
      </c>
      <c r="E132" s="49"/>
      <c r="F132" s="51"/>
      <c r="G132" s="52"/>
      <c r="H132" s="49"/>
      <c r="I132" s="51"/>
      <c r="J132" s="52" t="s">
        <v>1503</v>
      </c>
      <c r="K132" s="50" t="s">
        <v>1555</v>
      </c>
      <c r="L132" s="52"/>
      <c r="M132" s="50"/>
      <c r="N132" s="52"/>
      <c r="O132" s="51"/>
      <c r="P132" s="49"/>
      <c r="Q132" s="52" t="s">
        <v>1045</v>
      </c>
      <c r="R132" s="53" t="s">
        <v>1556</v>
      </c>
    </row>
    <row r="133" spans="2:18">
      <c r="B133" s="49" t="s">
        <v>37</v>
      </c>
      <c r="C133" s="49" t="s">
        <v>1008</v>
      </c>
      <c r="D133" s="50" t="s">
        <v>909</v>
      </c>
      <c r="E133" s="49"/>
      <c r="F133" s="51"/>
      <c r="G133" s="52"/>
      <c r="H133" s="49"/>
      <c r="I133" s="51"/>
      <c r="J133" s="52" t="s">
        <v>1503</v>
      </c>
      <c r="K133" s="50" t="s">
        <v>1557</v>
      </c>
      <c r="L133" s="55" t="s">
        <v>1336</v>
      </c>
      <c r="M133" s="50" t="s">
        <v>1557</v>
      </c>
      <c r="N133" s="52"/>
      <c r="O133" s="51"/>
      <c r="P133" s="49"/>
      <c r="Q133" s="52"/>
      <c r="R133" s="51"/>
    </row>
    <row r="134" spans="2:18">
      <c r="B134" s="49" t="s">
        <v>1084</v>
      </c>
      <c r="C134" s="49" t="s">
        <v>1085</v>
      </c>
      <c r="D134" s="50" t="s">
        <v>1086</v>
      </c>
      <c r="E134" s="49"/>
      <c r="F134" s="51"/>
      <c r="G134" s="52"/>
      <c r="H134" s="49"/>
      <c r="I134" s="51"/>
      <c r="J134" s="52" t="s">
        <v>1558</v>
      </c>
      <c r="K134" s="50" t="s">
        <v>1086</v>
      </c>
      <c r="L134" s="52"/>
      <c r="M134" s="50"/>
      <c r="N134" s="52"/>
      <c r="O134" s="51"/>
      <c r="P134" s="49"/>
      <c r="Q134" s="52"/>
      <c r="R134" s="51"/>
    </row>
    <row r="135" spans="2:18">
      <c r="B135" s="49" t="s">
        <v>167</v>
      </c>
      <c r="C135" s="49" t="s">
        <v>1009</v>
      </c>
      <c r="D135" s="50" t="s">
        <v>909</v>
      </c>
      <c r="E135" s="49"/>
      <c r="F135" s="51"/>
      <c r="G135" s="52"/>
      <c r="H135" s="49"/>
      <c r="I135" s="51"/>
      <c r="J135" s="52" t="s">
        <v>1559</v>
      </c>
      <c r="K135" s="50" t="s">
        <v>1172</v>
      </c>
      <c r="L135" s="52"/>
      <c r="M135" s="51"/>
      <c r="N135" s="52" t="s">
        <v>1560</v>
      </c>
      <c r="O135" s="50" t="s">
        <v>1371</v>
      </c>
      <c r="P135" s="49" t="s">
        <v>1250</v>
      </c>
      <c r="Q135" s="52"/>
      <c r="R135" s="51"/>
    </row>
    <row r="136" spans="2:18">
      <c r="B136" s="49" t="s">
        <v>632</v>
      </c>
      <c r="C136" s="49" t="s">
        <v>923</v>
      </c>
      <c r="D136" s="50" t="s">
        <v>909</v>
      </c>
      <c r="E136" s="49"/>
      <c r="F136" s="51"/>
      <c r="G136" s="52"/>
      <c r="H136" s="49"/>
      <c r="I136" s="51"/>
      <c r="J136" s="52"/>
      <c r="K136" s="50"/>
      <c r="L136" s="55"/>
      <c r="M136" s="50"/>
      <c r="N136" s="52"/>
      <c r="O136" s="50"/>
      <c r="P136" s="49"/>
      <c r="Q136" s="52"/>
      <c r="R136" s="51"/>
    </row>
    <row r="137" spans="2:18">
      <c r="B137" s="49" t="s">
        <v>44</v>
      </c>
      <c r="C137" s="49" t="s">
        <v>1087</v>
      </c>
      <c r="D137" s="50" t="s">
        <v>909</v>
      </c>
      <c r="E137" s="49"/>
      <c r="F137" s="51"/>
      <c r="G137" s="52"/>
      <c r="H137" s="49"/>
      <c r="I137" s="51"/>
      <c r="J137" s="52" t="s">
        <v>1561</v>
      </c>
      <c r="K137" s="50" t="s">
        <v>1562</v>
      </c>
      <c r="L137" s="55" t="s">
        <v>1449</v>
      </c>
      <c r="M137" s="50" t="s">
        <v>1562</v>
      </c>
      <c r="N137" s="52"/>
      <c r="O137" s="51"/>
      <c r="P137" s="49"/>
      <c r="Q137" s="52" t="s">
        <v>1563</v>
      </c>
      <c r="R137" s="50" t="s">
        <v>1564</v>
      </c>
    </row>
    <row r="138" spans="2:18">
      <c r="B138" s="49" t="s">
        <v>634</v>
      </c>
      <c r="C138" s="49" t="s">
        <v>1088</v>
      </c>
      <c r="D138" s="50" t="s">
        <v>1089</v>
      </c>
      <c r="E138" s="49"/>
      <c r="F138" s="51"/>
      <c r="G138" s="52"/>
      <c r="H138" s="49"/>
      <c r="I138" s="51"/>
      <c r="J138" s="52" t="s">
        <v>1179</v>
      </c>
      <c r="K138" s="50" t="s">
        <v>1089</v>
      </c>
      <c r="L138" s="52"/>
      <c r="M138" s="51"/>
      <c r="N138" s="52" t="s">
        <v>1323</v>
      </c>
      <c r="O138" s="50" t="s">
        <v>1089</v>
      </c>
      <c r="P138" s="49" t="s">
        <v>1164</v>
      </c>
      <c r="Q138" s="52"/>
      <c r="R138" s="51"/>
    </row>
    <row r="139" spans="2:18">
      <c r="B139" s="49" t="s">
        <v>1090</v>
      </c>
      <c r="C139" s="49" t="s">
        <v>1091</v>
      </c>
      <c r="D139" s="53" t="s">
        <v>1092</v>
      </c>
      <c r="E139" s="49"/>
      <c r="F139" s="51"/>
      <c r="G139" s="52"/>
      <c r="H139" s="49"/>
      <c r="I139" s="51"/>
      <c r="J139" s="52" t="s">
        <v>1445</v>
      </c>
      <c r="K139" s="50" t="s">
        <v>1519</v>
      </c>
      <c r="L139" s="55" t="s">
        <v>1565</v>
      </c>
      <c r="M139" s="51"/>
      <c r="N139" s="52"/>
      <c r="O139" s="51"/>
      <c r="P139" s="49"/>
      <c r="Q139" s="52" t="s">
        <v>1227</v>
      </c>
      <c r="R139" s="53" t="s">
        <v>1092</v>
      </c>
    </row>
    <row r="140" spans="2:18">
      <c r="B140" s="49" t="s">
        <v>401</v>
      </c>
      <c r="C140" s="49" t="s">
        <v>1093</v>
      </c>
      <c r="D140" s="50" t="s">
        <v>909</v>
      </c>
      <c r="E140" s="49"/>
      <c r="F140" s="51"/>
      <c r="G140" s="52"/>
      <c r="H140" s="49" t="s">
        <v>1094</v>
      </c>
      <c r="I140" s="51"/>
      <c r="J140" s="52" t="s">
        <v>1566</v>
      </c>
      <c r="K140" s="50" t="s">
        <v>1567</v>
      </c>
      <c r="L140" s="55" t="s">
        <v>1568</v>
      </c>
      <c r="M140" s="50" t="s">
        <v>1569</v>
      </c>
      <c r="N140" s="52"/>
      <c r="O140" s="51"/>
      <c r="P140" s="49"/>
      <c r="Q140" s="52"/>
      <c r="R140" s="51"/>
    </row>
    <row r="141" spans="2:18">
      <c r="B141" s="49" t="s">
        <v>311</v>
      </c>
      <c r="C141" s="49" t="s">
        <v>1095</v>
      </c>
      <c r="D141" s="50" t="s">
        <v>1096</v>
      </c>
      <c r="E141" s="49"/>
      <c r="F141" s="51"/>
      <c r="G141" s="52"/>
      <c r="H141" s="49"/>
      <c r="I141" s="51"/>
      <c r="J141" s="52" t="s">
        <v>1570</v>
      </c>
      <c r="K141" s="50" t="s">
        <v>1096</v>
      </c>
      <c r="L141" s="52"/>
      <c r="M141" s="50"/>
      <c r="N141" s="55"/>
      <c r="O141" s="51"/>
      <c r="P141" s="49"/>
      <c r="Q141" s="52" t="s">
        <v>1227</v>
      </c>
      <c r="R141" s="53" t="s">
        <v>1096</v>
      </c>
    </row>
    <row r="142" spans="2:18">
      <c r="B142" s="49" t="s">
        <v>71</v>
      </c>
      <c r="C142" s="49" t="s">
        <v>1097</v>
      </c>
      <c r="D142" s="50" t="s">
        <v>909</v>
      </c>
      <c r="E142" s="49"/>
      <c r="F142" s="51"/>
      <c r="G142" s="52"/>
      <c r="H142" s="49"/>
      <c r="I142" s="51"/>
      <c r="J142" s="52" t="s">
        <v>1571</v>
      </c>
      <c r="K142" s="50" t="s">
        <v>1572</v>
      </c>
      <c r="L142" s="52"/>
      <c r="M142" s="50"/>
      <c r="N142" s="52"/>
      <c r="O142" s="51"/>
      <c r="P142" s="49"/>
      <c r="Q142" s="52"/>
      <c r="R142" s="51"/>
    </row>
    <row r="143" spans="2:18">
      <c r="B143" s="49" t="s">
        <v>52</v>
      </c>
      <c r="C143" s="49" t="s">
        <v>1098</v>
      </c>
      <c r="D143" s="50" t="s">
        <v>909</v>
      </c>
      <c r="E143" s="49"/>
      <c r="F143" s="51"/>
      <c r="G143" s="52"/>
      <c r="H143" s="49"/>
      <c r="I143" s="51"/>
      <c r="J143" s="52" t="s">
        <v>1573</v>
      </c>
      <c r="K143" s="50" t="s">
        <v>1574</v>
      </c>
      <c r="L143" s="52"/>
      <c r="M143" s="50"/>
      <c r="N143" s="55"/>
      <c r="O143" s="51"/>
      <c r="P143" s="49"/>
      <c r="Q143" s="52"/>
      <c r="R143" s="51"/>
    </row>
    <row r="144" spans="2:18">
      <c r="B144" s="49" t="s">
        <v>45</v>
      </c>
      <c r="C144" s="49" t="s">
        <v>1099</v>
      </c>
      <c r="D144" s="50" t="s">
        <v>909</v>
      </c>
      <c r="E144" s="49"/>
      <c r="F144" s="51"/>
      <c r="G144" s="52"/>
      <c r="H144" s="49"/>
      <c r="I144" s="51"/>
      <c r="J144" s="55" t="s">
        <v>1575</v>
      </c>
      <c r="K144" s="50" t="s">
        <v>1576</v>
      </c>
      <c r="L144" s="55" t="s">
        <v>1577</v>
      </c>
      <c r="M144" s="50" t="s">
        <v>1576</v>
      </c>
      <c r="N144" s="52"/>
      <c r="O144" s="51"/>
      <c r="P144" s="49"/>
      <c r="Q144" s="52" t="s">
        <v>1227</v>
      </c>
      <c r="R144" s="50" t="s">
        <v>1578</v>
      </c>
    </row>
    <row r="145" spans="2:18">
      <c r="B145" s="49" t="s">
        <v>168</v>
      </c>
      <c r="C145" s="49" t="s">
        <v>1100</v>
      </c>
      <c r="D145" s="50" t="s">
        <v>909</v>
      </c>
      <c r="E145" s="49"/>
      <c r="F145" s="51"/>
      <c r="G145" s="52"/>
      <c r="H145" s="49"/>
      <c r="I145" s="51"/>
      <c r="J145" s="52" t="s">
        <v>1579</v>
      </c>
      <c r="K145" s="50" t="s">
        <v>1172</v>
      </c>
      <c r="L145" s="52"/>
      <c r="M145" s="51"/>
      <c r="N145" s="52" t="s">
        <v>1248</v>
      </c>
      <c r="O145" s="53" t="s">
        <v>1580</v>
      </c>
      <c r="P145" s="49" t="s">
        <v>1218</v>
      </c>
      <c r="Q145" s="52" t="s">
        <v>1715</v>
      </c>
      <c r="R145" s="53" t="s">
        <v>1581</v>
      </c>
    </row>
    <row r="146" spans="2:18">
      <c r="B146" s="49" t="s">
        <v>169</v>
      </c>
      <c r="C146" s="49" t="s">
        <v>1101</v>
      </c>
      <c r="D146" s="50" t="s">
        <v>1102</v>
      </c>
      <c r="E146" s="49"/>
      <c r="F146" s="51"/>
      <c r="G146" s="52"/>
      <c r="H146" s="49"/>
      <c r="I146" s="51"/>
      <c r="J146" s="52" t="s">
        <v>1582</v>
      </c>
      <c r="K146" s="50" t="s">
        <v>1172</v>
      </c>
      <c r="L146" s="52"/>
      <c r="M146" s="51"/>
      <c r="N146" s="52" t="s">
        <v>1583</v>
      </c>
      <c r="O146" s="50" t="s">
        <v>1371</v>
      </c>
      <c r="P146" s="49" t="s">
        <v>1218</v>
      </c>
      <c r="Q146" s="55" t="s">
        <v>1584</v>
      </c>
      <c r="R146" s="50" t="s">
        <v>1585</v>
      </c>
    </row>
    <row r="147" spans="2:18">
      <c r="B147" s="49" t="s">
        <v>638</v>
      </c>
      <c r="C147" s="49" t="s">
        <v>923</v>
      </c>
      <c r="D147" s="50" t="s">
        <v>909</v>
      </c>
      <c r="E147" s="49"/>
      <c r="F147" s="51"/>
      <c r="G147" s="52"/>
      <c r="H147" s="49"/>
      <c r="I147" s="51"/>
      <c r="J147" s="52"/>
      <c r="K147" s="51"/>
      <c r="L147" s="52"/>
      <c r="M147" s="51"/>
      <c r="N147" s="52"/>
      <c r="O147" s="51"/>
      <c r="P147" s="49"/>
      <c r="Q147" s="52"/>
      <c r="R147" s="51"/>
    </row>
    <row r="148" spans="2:18">
      <c r="B148" s="49" t="s">
        <v>170</v>
      </c>
      <c r="C148" s="49" t="s">
        <v>1103</v>
      </c>
      <c r="D148" s="56" t="s">
        <v>909</v>
      </c>
      <c r="E148" s="49"/>
      <c r="F148" s="51"/>
      <c r="G148" s="52"/>
      <c r="H148" s="49"/>
      <c r="I148" s="51"/>
      <c r="J148" s="52" t="s">
        <v>1586</v>
      </c>
      <c r="K148" s="50" t="s">
        <v>1172</v>
      </c>
      <c r="L148" s="52"/>
      <c r="M148" s="51"/>
      <c r="N148" s="52" t="s">
        <v>1587</v>
      </c>
      <c r="O148" s="50" t="s">
        <v>1371</v>
      </c>
      <c r="P148" s="49" t="s">
        <v>1466</v>
      </c>
      <c r="Q148" s="68" t="s">
        <v>1588</v>
      </c>
      <c r="R148" s="50" t="s">
        <v>1589</v>
      </c>
    </row>
    <row r="149" spans="2:18">
      <c r="B149" s="49" t="s">
        <v>717</v>
      </c>
      <c r="C149" s="49" t="s">
        <v>1104</v>
      </c>
      <c r="D149" s="50" t="s">
        <v>909</v>
      </c>
      <c r="E149" s="49"/>
      <c r="F149" s="51"/>
      <c r="G149" s="52"/>
      <c r="H149" s="49"/>
      <c r="I149" s="51"/>
      <c r="J149" s="52" t="s">
        <v>1477</v>
      </c>
      <c r="K149" s="50" t="s">
        <v>1590</v>
      </c>
      <c r="L149" s="52"/>
      <c r="M149" s="51"/>
      <c r="N149" s="52" t="s">
        <v>1591</v>
      </c>
      <c r="O149" s="50" t="s">
        <v>1592</v>
      </c>
      <c r="P149" s="49" t="s">
        <v>1164</v>
      </c>
      <c r="Q149" s="52"/>
      <c r="R149" s="51"/>
    </row>
    <row r="150" spans="2:18">
      <c r="B150" s="49" t="s">
        <v>7</v>
      </c>
      <c r="C150" s="49" t="s">
        <v>1105</v>
      </c>
      <c r="D150" s="50" t="s">
        <v>1106</v>
      </c>
      <c r="E150" s="49"/>
      <c r="F150" s="51"/>
      <c r="G150" s="52"/>
      <c r="H150" s="49"/>
      <c r="I150" s="51"/>
      <c r="J150" s="52" t="s">
        <v>1593</v>
      </c>
      <c r="K150" s="50" t="s">
        <v>1106</v>
      </c>
      <c r="L150" s="55" t="s">
        <v>916</v>
      </c>
      <c r="M150" s="51"/>
      <c r="N150" s="52"/>
      <c r="O150" s="51"/>
      <c r="P150" s="49"/>
      <c r="Q150" s="52" t="s">
        <v>1227</v>
      </c>
      <c r="R150" s="50" t="s">
        <v>1106</v>
      </c>
    </row>
    <row r="151" spans="2:18">
      <c r="B151" s="49" t="s">
        <v>718</v>
      </c>
      <c r="C151" s="49" t="s">
        <v>1107</v>
      </c>
      <c r="D151" s="53" t="s">
        <v>1108</v>
      </c>
      <c r="E151" s="49"/>
      <c r="F151" s="51"/>
      <c r="G151" s="52"/>
      <c r="H151" s="49" t="s">
        <v>1109</v>
      </c>
      <c r="I151" s="51"/>
      <c r="J151" s="52" t="s">
        <v>1594</v>
      </c>
      <c r="K151" s="50" t="s">
        <v>1446</v>
      </c>
      <c r="L151" s="55" t="s">
        <v>1595</v>
      </c>
      <c r="M151" s="51"/>
      <c r="N151" s="52"/>
      <c r="O151" s="51"/>
      <c r="P151" s="49"/>
      <c r="Q151" s="52" t="s">
        <v>1596</v>
      </c>
      <c r="R151" s="53" t="s">
        <v>1108</v>
      </c>
    </row>
    <row r="152" spans="2:18">
      <c r="B152" s="49" t="s">
        <v>759</v>
      </c>
      <c r="C152" s="49" t="s">
        <v>1110</v>
      </c>
      <c r="D152" s="50" t="s">
        <v>1111</v>
      </c>
      <c r="E152" s="49"/>
      <c r="F152" s="51"/>
      <c r="G152" s="52"/>
      <c r="H152" s="49"/>
      <c r="I152" s="51"/>
      <c r="J152" s="52" t="s">
        <v>1597</v>
      </c>
      <c r="K152" s="50" t="s">
        <v>1111</v>
      </c>
      <c r="L152" s="52"/>
      <c r="M152" s="51"/>
      <c r="N152" s="52"/>
      <c r="O152" s="51"/>
      <c r="P152" s="49"/>
      <c r="Q152" s="52"/>
      <c r="R152" s="51"/>
    </row>
    <row r="153" spans="2:18">
      <c r="B153" s="49" t="s">
        <v>642</v>
      </c>
      <c r="C153" s="49" t="s">
        <v>923</v>
      </c>
      <c r="D153" s="50" t="s">
        <v>909</v>
      </c>
      <c r="E153" s="49"/>
      <c r="F153" s="51"/>
      <c r="G153" s="52"/>
      <c r="H153" s="49"/>
      <c r="I153" s="51"/>
      <c r="J153" s="52" t="s">
        <v>1088</v>
      </c>
      <c r="K153" s="53" t="s">
        <v>1598</v>
      </c>
      <c r="L153" s="52" t="s">
        <v>1088</v>
      </c>
      <c r="M153" s="53" t="s">
        <v>1598</v>
      </c>
      <c r="N153" s="52"/>
      <c r="O153" s="51"/>
      <c r="P153" s="49"/>
      <c r="Q153" s="52"/>
      <c r="R153" s="51"/>
    </row>
    <row r="154" spans="2:18">
      <c r="B154" s="49" t="s">
        <v>23</v>
      </c>
      <c r="C154" s="49" t="s">
        <v>1112</v>
      </c>
      <c r="D154" s="50" t="s">
        <v>909</v>
      </c>
      <c r="E154" s="49"/>
      <c r="F154" s="51"/>
      <c r="G154" s="52"/>
      <c r="H154" s="49"/>
      <c r="I154" s="51"/>
      <c r="J154" s="52" t="s">
        <v>1599</v>
      </c>
      <c r="K154" s="50" t="s">
        <v>1600</v>
      </c>
      <c r="L154" s="55" t="s">
        <v>1601</v>
      </c>
      <c r="M154" s="50" t="s">
        <v>1600</v>
      </c>
      <c r="N154" s="52"/>
      <c r="O154" s="51"/>
      <c r="P154" s="49"/>
      <c r="Q154" s="52"/>
      <c r="R154" s="51"/>
    </row>
    <row r="155" spans="2:18">
      <c r="B155" s="49" t="s">
        <v>719</v>
      </c>
      <c r="C155" s="49" t="s">
        <v>1113</v>
      </c>
      <c r="D155" s="50" t="s">
        <v>909</v>
      </c>
      <c r="E155" s="49"/>
      <c r="F155" s="51"/>
      <c r="G155" s="52"/>
      <c r="H155" s="49"/>
      <c r="I155" s="51"/>
      <c r="J155" s="52" t="s">
        <v>1602</v>
      </c>
      <c r="K155" s="50" t="s">
        <v>1172</v>
      </c>
      <c r="L155" s="52"/>
      <c r="M155" s="51"/>
      <c r="N155" s="52" t="s">
        <v>1603</v>
      </c>
      <c r="O155" s="53" t="s">
        <v>1604</v>
      </c>
      <c r="P155" s="49" t="s">
        <v>1218</v>
      </c>
      <c r="Q155" s="52"/>
      <c r="R155" s="51"/>
    </row>
    <row r="156" spans="2:18">
      <c r="B156" s="49" t="s">
        <v>644</v>
      </c>
      <c r="C156" s="49" t="s">
        <v>914</v>
      </c>
      <c r="D156" s="50" t="s">
        <v>1114</v>
      </c>
      <c r="E156" s="49"/>
      <c r="F156" s="51"/>
      <c r="G156" s="52"/>
      <c r="H156" s="49"/>
      <c r="I156" s="51"/>
      <c r="J156" s="52" t="s">
        <v>1605</v>
      </c>
      <c r="K156" s="50" t="s">
        <v>1114</v>
      </c>
      <c r="L156" s="52"/>
      <c r="M156" s="50"/>
      <c r="N156" s="52" t="s">
        <v>1591</v>
      </c>
      <c r="O156" s="50" t="s">
        <v>1114</v>
      </c>
      <c r="P156" s="49" t="s">
        <v>1164</v>
      </c>
      <c r="Q156" s="52" t="s">
        <v>1186</v>
      </c>
      <c r="R156" s="53" t="s">
        <v>1606</v>
      </c>
    </row>
    <row r="157" spans="2:18">
      <c r="B157" s="49" t="s">
        <v>17</v>
      </c>
      <c r="C157" s="49" t="s">
        <v>1115</v>
      </c>
      <c r="D157" s="50" t="s">
        <v>1116</v>
      </c>
      <c r="E157" s="49"/>
      <c r="F157" s="51"/>
      <c r="G157" s="52"/>
      <c r="H157" s="49"/>
      <c r="I157" s="51"/>
      <c r="J157" s="52" t="s">
        <v>1607</v>
      </c>
      <c r="K157" s="50" t="s">
        <v>1116</v>
      </c>
      <c r="L157" s="52"/>
      <c r="M157" s="51"/>
      <c r="N157" s="52"/>
      <c r="O157" s="51"/>
      <c r="P157" s="49"/>
      <c r="Q157" s="52"/>
      <c r="R157" s="51"/>
    </row>
    <row r="158" spans="2:18">
      <c r="B158" s="49" t="s">
        <v>316</v>
      </c>
      <c r="C158" s="49" t="s">
        <v>1015</v>
      </c>
      <c r="D158" s="50" t="s">
        <v>909</v>
      </c>
      <c r="E158" s="49"/>
      <c r="F158" s="51"/>
      <c r="G158" s="52"/>
      <c r="H158" s="49"/>
      <c r="I158" s="51"/>
      <c r="J158" s="52" t="s">
        <v>1608</v>
      </c>
      <c r="K158" s="50" t="s">
        <v>1609</v>
      </c>
      <c r="L158" s="52"/>
      <c r="M158" s="50"/>
      <c r="N158" s="52"/>
      <c r="O158" s="51"/>
      <c r="P158" s="49"/>
      <c r="Q158" s="52"/>
      <c r="R158" s="51"/>
    </row>
    <row r="159" spans="2:18">
      <c r="B159" s="49" t="s">
        <v>406</v>
      </c>
      <c r="C159" s="49" t="s">
        <v>1117</v>
      </c>
      <c r="D159" s="50" t="s">
        <v>909</v>
      </c>
      <c r="E159" s="49"/>
      <c r="F159" s="51"/>
      <c r="G159" s="52"/>
      <c r="H159" s="49"/>
      <c r="I159" s="51"/>
      <c r="J159" s="52" t="s">
        <v>1610</v>
      </c>
      <c r="K159" s="50" t="s">
        <v>1172</v>
      </c>
      <c r="L159" s="52"/>
      <c r="M159" s="51"/>
      <c r="N159" s="52" t="s">
        <v>1611</v>
      </c>
      <c r="O159" s="53" t="s">
        <v>1612</v>
      </c>
      <c r="P159" s="49" t="s">
        <v>1466</v>
      </c>
      <c r="Q159" s="52" t="s">
        <v>1613</v>
      </c>
      <c r="R159" s="53" t="s">
        <v>1614</v>
      </c>
    </row>
    <row r="160" spans="2:18">
      <c r="B160" s="49" t="s">
        <v>172</v>
      </c>
      <c r="C160" s="49" t="s">
        <v>1118</v>
      </c>
      <c r="D160" s="50" t="s">
        <v>909</v>
      </c>
      <c r="E160" s="49"/>
      <c r="F160" s="51"/>
      <c r="G160" s="52"/>
      <c r="H160" s="49"/>
      <c r="I160" s="51"/>
      <c r="J160" s="52" t="s">
        <v>1615</v>
      </c>
      <c r="K160" s="50" t="s">
        <v>1172</v>
      </c>
      <c r="L160" s="52"/>
      <c r="M160" s="51"/>
      <c r="N160" s="52" t="s">
        <v>1348</v>
      </c>
      <c r="O160" s="53" t="s">
        <v>1616</v>
      </c>
      <c r="P160" s="49" t="s">
        <v>1218</v>
      </c>
      <c r="Q160" s="61" t="s">
        <v>1251</v>
      </c>
      <c r="R160" s="53" t="s">
        <v>1617</v>
      </c>
    </row>
    <row r="161" spans="2:18">
      <c r="B161" s="49" t="s">
        <v>760</v>
      </c>
      <c r="C161" s="49" t="s">
        <v>1095</v>
      </c>
      <c r="D161" s="50" t="s">
        <v>1119</v>
      </c>
      <c r="E161" s="49"/>
      <c r="F161" s="51"/>
      <c r="G161" s="52"/>
      <c r="H161" s="49"/>
      <c r="I161" s="51"/>
      <c r="J161" s="52"/>
      <c r="K161" s="50"/>
      <c r="L161" s="52"/>
      <c r="M161" s="50"/>
      <c r="N161" s="52"/>
      <c r="O161" s="51"/>
      <c r="P161" s="49"/>
      <c r="Q161" s="52" t="s">
        <v>1209</v>
      </c>
      <c r="R161" s="53" t="s">
        <v>1618</v>
      </c>
    </row>
    <row r="162" spans="2:18">
      <c r="B162" s="49" t="s">
        <v>776</v>
      </c>
      <c r="C162" s="49" t="s">
        <v>1120</v>
      </c>
      <c r="D162" s="50" t="s">
        <v>1121</v>
      </c>
      <c r="E162" s="49"/>
      <c r="F162" s="51"/>
      <c r="G162" s="52"/>
      <c r="H162" s="49"/>
      <c r="I162" s="51"/>
      <c r="J162" s="52" t="s">
        <v>1619</v>
      </c>
      <c r="K162" s="50" t="s">
        <v>1121</v>
      </c>
      <c r="L162" s="52"/>
      <c r="M162" s="50"/>
      <c r="N162" s="52"/>
      <c r="O162" s="51"/>
      <c r="P162" s="49"/>
      <c r="Q162" s="52"/>
      <c r="R162" s="51"/>
    </row>
    <row r="163" spans="2:18">
      <c r="B163" s="49" t="s">
        <v>54</v>
      </c>
      <c r="C163" s="49" t="s">
        <v>1122</v>
      </c>
      <c r="D163" s="50" t="s">
        <v>909</v>
      </c>
      <c r="E163" s="49"/>
      <c r="F163" s="51"/>
      <c r="G163" s="52"/>
      <c r="H163" s="49"/>
      <c r="I163" s="51"/>
      <c r="J163" s="52" t="s">
        <v>1134</v>
      </c>
      <c r="K163" s="50" t="s">
        <v>1620</v>
      </c>
      <c r="L163" s="52" t="s">
        <v>1621</v>
      </c>
      <c r="M163" s="50" t="s">
        <v>1620</v>
      </c>
      <c r="N163" s="52"/>
      <c r="O163" s="51"/>
      <c r="P163" s="49"/>
      <c r="Q163" s="52"/>
      <c r="R163" s="51"/>
    </row>
    <row r="164" spans="2:18">
      <c r="B164" s="57" t="s">
        <v>777</v>
      </c>
      <c r="C164" s="49" t="s">
        <v>1123</v>
      </c>
      <c r="D164" s="50" t="s">
        <v>1124</v>
      </c>
      <c r="E164" s="49"/>
      <c r="F164" s="51"/>
      <c r="G164" s="52"/>
      <c r="H164" s="49"/>
      <c r="I164" s="51"/>
      <c r="J164" s="52" t="s">
        <v>1622</v>
      </c>
      <c r="K164" s="50" t="s">
        <v>1623</v>
      </c>
      <c r="L164" s="55" t="s">
        <v>1624</v>
      </c>
      <c r="M164" s="50" t="s">
        <v>1623</v>
      </c>
      <c r="N164" s="52"/>
      <c r="O164" s="51"/>
      <c r="P164" s="49"/>
      <c r="Q164" s="52" t="s">
        <v>1227</v>
      </c>
      <c r="R164" s="50" t="s">
        <v>1124</v>
      </c>
    </row>
    <row r="165" spans="2:18">
      <c r="B165" s="57" t="s">
        <v>173</v>
      </c>
      <c r="C165" s="49" t="s">
        <v>1125</v>
      </c>
      <c r="D165" s="50" t="s">
        <v>909</v>
      </c>
      <c r="E165" s="49"/>
      <c r="F165" s="51"/>
      <c r="G165" s="52"/>
      <c r="H165" s="49" t="s">
        <v>1126</v>
      </c>
      <c r="I165" s="50" t="s">
        <v>1127</v>
      </c>
      <c r="J165" s="52" t="s">
        <v>1625</v>
      </c>
      <c r="K165" s="50" t="s">
        <v>1172</v>
      </c>
      <c r="L165" s="52"/>
      <c r="M165" s="51"/>
      <c r="N165" s="52" t="s">
        <v>1626</v>
      </c>
      <c r="O165" s="50" t="s">
        <v>1627</v>
      </c>
      <c r="P165" s="49" t="s">
        <v>1218</v>
      </c>
      <c r="Q165" s="68" t="s">
        <v>1177</v>
      </c>
      <c r="R165" s="78" t="s">
        <v>1874</v>
      </c>
    </row>
    <row r="166" spans="2:18">
      <c r="B166" s="57" t="s">
        <v>33</v>
      </c>
      <c r="C166" s="49" t="s">
        <v>997</v>
      </c>
      <c r="D166" s="50" t="s">
        <v>909</v>
      </c>
      <c r="E166" s="49"/>
      <c r="F166" s="51"/>
      <c r="G166" s="52"/>
      <c r="H166" s="49"/>
      <c r="I166" s="51"/>
      <c r="J166" s="52" t="s">
        <v>1628</v>
      </c>
      <c r="K166" s="50" t="s">
        <v>1629</v>
      </c>
      <c r="L166" s="55" t="s">
        <v>1566</v>
      </c>
      <c r="M166" s="50" t="s">
        <v>1629</v>
      </c>
      <c r="N166" s="52"/>
      <c r="O166" s="51"/>
      <c r="P166" s="49"/>
      <c r="Q166" s="52"/>
      <c r="R166" s="51"/>
    </row>
    <row r="167" spans="2:18">
      <c r="B167" s="49" t="s">
        <v>402</v>
      </c>
      <c r="C167" s="49" t="s">
        <v>1128</v>
      </c>
      <c r="D167" s="50" t="s">
        <v>909</v>
      </c>
      <c r="E167" s="49"/>
      <c r="F167" s="51"/>
      <c r="G167" s="52"/>
      <c r="H167" s="49"/>
      <c r="I167" s="51"/>
      <c r="J167" s="52" t="s">
        <v>1630</v>
      </c>
      <c r="K167" s="50" t="s">
        <v>1631</v>
      </c>
      <c r="L167" s="55" t="s">
        <v>1263</v>
      </c>
      <c r="M167" s="50" t="s">
        <v>1631</v>
      </c>
      <c r="N167" s="52"/>
      <c r="O167" s="51"/>
      <c r="P167" s="49"/>
      <c r="Q167" s="52" t="s">
        <v>1227</v>
      </c>
      <c r="R167" s="50" t="s">
        <v>1632</v>
      </c>
    </row>
    <row r="168" spans="2:18">
      <c r="B168" s="57" t="s">
        <v>174</v>
      </c>
      <c r="C168" s="49" t="s">
        <v>1129</v>
      </c>
      <c r="D168" s="50" t="s">
        <v>909</v>
      </c>
      <c r="E168" s="49"/>
      <c r="F168" s="51"/>
      <c r="G168" s="52"/>
      <c r="H168" s="49"/>
      <c r="I168" s="51"/>
      <c r="J168" s="52" t="s">
        <v>1633</v>
      </c>
      <c r="K168" s="50" t="s">
        <v>1172</v>
      </c>
      <c r="L168" s="52"/>
      <c r="M168" s="51"/>
      <c r="N168" s="52" t="s">
        <v>1634</v>
      </c>
      <c r="O168" s="50" t="s">
        <v>1371</v>
      </c>
      <c r="P168" s="49" t="s">
        <v>1466</v>
      </c>
      <c r="Q168" s="61" t="s">
        <v>1635</v>
      </c>
      <c r="R168" s="53" t="s">
        <v>1636</v>
      </c>
    </row>
    <row r="169" spans="2:18">
      <c r="B169" s="57" t="s">
        <v>175</v>
      </c>
      <c r="C169" s="49" t="s">
        <v>1130</v>
      </c>
      <c r="D169" s="50" t="s">
        <v>909</v>
      </c>
      <c r="E169" s="49"/>
      <c r="F169" s="51"/>
      <c r="G169" s="52"/>
      <c r="H169" s="49"/>
      <c r="I169" s="51"/>
      <c r="J169" s="52" t="s">
        <v>1168</v>
      </c>
      <c r="K169" s="50" t="s">
        <v>1637</v>
      </c>
      <c r="L169" s="52"/>
      <c r="M169" s="50"/>
      <c r="N169" s="52"/>
      <c r="O169" s="50"/>
      <c r="P169" s="49"/>
      <c r="Q169" s="52"/>
      <c r="R169" s="51"/>
    </row>
    <row r="170" spans="2:18">
      <c r="B170" s="49" t="s">
        <v>778</v>
      </c>
      <c r="C170" s="49" t="s">
        <v>1015</v>
      </c>
      <c r="D170" s="50" t="s">
        <v>909</v>
      </c>
      <c r="E170" s="49"/>
      <c r="F170" s="51"/>
      <c r="G170" s="52"/>
      <c r="H170" s="49"/>
      <c r="I170" s="51"/>
      <c r="J170" s="52" t="s">
        <v>1638</v>
      </c>
      <c r="K170" s="50" t="s">
        <v>1639</v>
      </c>
      <c r="L170" s="52" t="s">
        <v>1638</v>
      </c>
      <c r="M170" s="50" t="s">
        <v>1639</v>
      </c>
      <c r="N170" s="52"/>
      <c r="O170" s="51"/>
      <c r="P170" s="49"/>
      <c r="Q170" s="52"/>
      <c r="R170" s="51"/>
    </row>
    <row r="171" spans="2:18">
      <c r="B171" s="49" t="s">
        <v>29</v>
      </c>
      <c r="C171" s="49" t="s">
        <v>1131</v>
      </c>
      <c r="D171" s="50" t="s">
        <v>909</v>
      </c>
      <c r="E171" s="49"/>
      <c r="F171" s="51"/>
      <c r="G171" s="52"/>
      <c r="H171" s="49"/>
      <c r="I171" s="51"/>
      <c r="J171" s="52" t="s">
        <v>997</v>
      </c>
      <c r="K171" s="51"/>
      <c r="L171" s="55" t="s">
        <v>1640</v>
      </c>
      <c r="M171" s="50" t="s">
        <v>1641</v>
      </c>
      <c r="N171" s="52"/>
      <c r="O171" s="51"/>
      <c r="P171" s="49"/>
      <c r="Q171" s="52"/>
      <c r="R171" s="51"/>
    </row>
    <row r="172" spans="2:18">
      <c r="B172" s="49" t="s">
        <v>92</v>
      </c>
      <c r="C172" s="49" t="s">
        <v>1132</v>
      </c>
      <c r="D172" s="50" t="s">
        <v>909</v>
      </c>
      <c r="E172" s="49"/>
      <c r="F172" s="51"/>
      <c r="G172" s="52"/>
      <c r="H172" s="49"/>
      <c r="I172" s="51"/>
      <c r="J172" s="52" t="s">
        <v>1642</v>
      </c>
      <c r="K172" s="50" t="s">
        <v>1643</v>
      </c>
      <c r="L172" s="55" t="s">
        <v>1644</v>
      </c>
      <c r="M172" s="50" t="s">
        <v>1643</v>
      </c>
      <c r="N172" s="52" t="s">
        <v>1587</v>
      </c>
      <c r="O172" s="50" t="s">
        <v>1645</v>
      </c>
      <c r="P172" s="49" t="s">
        <v>1164</v>
      </c>
      <c r="Q172" s="55" t="s">
        <v>1227</v>
      </c>
      <c r="R172" s="50" t="s">
        <v>1645</v>
      </c>
    </row>
    <row r="173" spans="2:18">
      <c r="B173" s="49" t="s">
        <v>64</v>
      </c>
      <c r="C173" s="49" t="s">
        <v>1133</v>
      </c>
      <c r="D173" s="50" t="s">
        <v>909</v>
      </c>
      <c r="E173" s="49"/>
      <c r="F173" s="51"/>
      <c r="G173" s="52"/>
      <c r="H173" s="49"/>
      <c r="I173" s="51"/>
      <c r="J173" s="52" t="s">
        <v>1646</v>
      </c>
      <c r="K173" s="50" t="s">
        <v>1647</v>
      </c>
      <c r="L173" s="55" t="s">
        <v>1648</v>
      </c>
      <c r="M173" s="50" t="s">
        <v>1647</v>
      </c>
      <c r="N173" s="52"/>
      <c r="O173" s="51"/>
      <c r="P173" s="49"/>
      <c r="Q173" s="52" t="s">
        <v>1716</v>
      </c>
      <c r="R173" s="50" t="s">
        <v>1649</v>
      </c>
    </row>
    <row r="174" spans="2:18">
      <c r="B174" s="49" t="s">
        <v>47</v>
      </c>
      <c r="C174" s="49" t="s">
        <v>1134</v>
      </c>
      <c r="D174" s="50" t="s">
        <v>1135</v>
      </c>
      <c r="E174" s="49"/>
      <c r="F174" s="51"/>
      <c r="G174" s="52"/>
      <c r="H174" s="49"/>
      <c r="I174" s="51"/>
      <c r="J174" s="52" t="s">
        <v>1085</v>
      </c>
      <c r="K174" s="50" t="s">
        <v>1135</v>
      </c>
      <c r="L174" s="55"/>
      <c r="M174" s="50"/>
      <c r="N174" s="52"/>
      <c r="O174" s="51"/>
      <c r="P174" s="49"/>
      <c r="Q174" s="52" t="s">
        <v>1227</v>
      </c>
      <c r="R174" s="50" t="s">
        <v>1135</v>
      </c>
    </row>
    <row r="175" spans="2:18">
      <c r="B175" s="49" t="s">
        <v>74</v>
      </c>
      <c r="C175" s="49" t="s">
        <v>1136</v>
      </c>
      <c r="D175" s="50" t="s">
        <v>909</v>
      </c>
      <c r="E175" s="49"/>
      <c r="F175" s="51"/>
      <c r="G175" s="52"/>
      <c r="H175" s="49"/>
      <c r="I175" s="51"/>
      <c r="J175" s="52" t="s">
        <v>1650</v>
      </c>
      <c r="K175" s="50" t="s">
        <v>1651</v>
      </c>
      <c r="L175" s="55" t="s">
        <v>1652</v>
      </c>
      <c r="M175" s="50" t="s">
        <v>1651</v>
      </c>
      <c r="N175" s="52"/>
      <c r="O175" s="51"/>
      <c r="P175" s="49"/>
      <c r="Q175" s="52" t="s">
        <v>1653</v>
      </c>
      <c r="R175" s="50" t="s">
        <v>1654</v>
      </c>
    </row>
    <row r="176" spans="2:18">
      <c r="B176" s="49" t="s">
        <v>728</v>
      </c>
      <c r="C176" s="49" t="s">
        <v>1068</v>
      </c>
      <c r="D176" s="53" t="s">
        <v>1137</v>
      </c>
      <c r="E176" s="49"/>
      <c r="F176" s="51"/>
      <c r="G176" s="52"/>
      <c r="H176" s="49"/>
      <c r="I176" s="51"/>
      <c r="J176" s="52" t="s">
        <v>1655</v>
      </c>
      <c r="K176" s="51"/>
      <c r="L176" s="55" t="s">
        <v>1656</v>
      </c>
      <c r="M176" s="51"/>
      <c r="N176" s="52"/>
      <c r="O176" s="51"/>
      <c r="P176" s="49"/>
      <c r="Q176" s="52"/>
      <c r="R176" s="51"/>
    </row>
    <row r="177" spans="2:18">
      <c r="B177" s="49" t="s">
        <v>176</v>
      </c>
      <c r="C177" s="49" t="s">
        <v>1138</v>
      </c>
      <c r="D177" s="50" t="s">
        <v>909</v>
      </c>
      <c r="E177" s="49"/>
      <c r="F177" s="51"/>
      <c r="G177" s="52"/>
      <c r="H177" s="49"/>
      <c r="I177" s="51"/>
      <c r="J177" s="52" t="s">
        <v>1657</v>
      </c>
      <c r="K177" s="50" t="s">
        <v>1658</v>
      </c>
      <c r="L177" s="55" t="s">
        <v>1624</v>
      </c>
      <c r="M177" s="50" t="s">
        <v>1658</v>
      </c>
      <c r="N177" s="52"/>
      <c r="O177" s="51"/>
      <c r="P177" s="49"/>
      <c r="Q177" s="52" t="s">
        <v>1227</v>
      </c>
      <c r="R177" s="50" t="s">
        <v>1659</v>
      </c>
    </row>
    <row r="178" spans="2:18">
      <c r="B178" s="49" t="s">
        <v>177</v>
      </c>
      <c r="C178" s="49" t="s">
        <v>1139</v>
      </c>
      <c r="D178" s="50" t="s">
        <v>909</v>
      </c>
      <c r="E178" s="49"/>
      <c r="F178" s="51"/>
      <c r="G178" s="52"/>
      <c r="H178" s="49"/>
      <c r="I178" s="51"/>
      <c r="J178" s="52" t="s">
        <v>1660</v>
      </c>
      <c r="K178" s="50" t="s">
        <v>1661</v>
      </c>
      <c r="L178" s="52"/>
      <c r="M178" s="50"/>
      <c r="N178" s="52" t="s">
        <v>1662</v>
      </c>
      <c r="O178" s="53" t="s">
        <v>1663</v>
      </c>
      <c r="P178" s="49" t="s">
        <v>1164</v>
      </c>
      <c r="Q178" s="52"/>
      <c r="R178" s="51"/>
    </row>
    <row r="179" spans="2:18">
      <c r="B179" s="49" t="s">
        <v>732</v>
      </c>
      <c r="C179" s="49" t="s">
        <v>923</v>
      </c>
      <c r="D179" s="50" t="s">
        <v>909</v>
      </c>
      <c r="E179" s="49"/>
      <c r="F179" s="51"/>
      <c r="G179" s="52"/>
      <c r="H179" s="49"/>
      <c r="I179" s="51"/>
      <c r="J179" s="52" t="s">
        <v>1179</v>
      </c>
      <c r="K179" s="50" t="s">
        <v>1664</v>
      </c>
      <c r="L179" s="55" t="s">
        <v>1179</v>
      </c>
      <c r="M179" s="50" t="s">
        <v>1664</v>
      </c>
      <c r="N179" s="52"/>
      <c r="O179" s="50"/>
      <c r="P179" s="49"/>
      <c r="Q179" s="52"/>
      <c r="R179" s="51"/>
    </row>
    <row r="180" spans="2:18">
      <c r="B180" s="49" t="s">
        <v>321</v>
      </c>
      <c r="C180" s="49" t="s">
        <v>1140</v>
      </c>
      <c r="D180" s="50" t="s">
        <v>1141</v>
      </c>
      <c r="E180" s="49"/>
      <c r="F180" s="51"/>
      <c r="G180" s="52"/>
      <c r="H180" s="49"/>
      <c r="I180" s="51"/>
      <c r="J180" s="52" t="s">
        <v>1665</v>
      </c>
      <c r="K180" s="50" t="s">
        <v>1141</v>
      </c>
      <c r="L180" s="52"/>
      <c r="M180" s="50"/>
      <c r="N180" s="52"/>
      <c r="O180" s="51"/>
      <c r="P180" s="49"/>
      <c r="Q180" s="52" t="s">
        <v>1227</v>
      </c>
      <c r="R180" s="50" t="s">
        <v>1141</v>
      </c>
    </row>
    <row r="181" spans="2:18">
      <c r="B181" s="49" t="s">
        <v>13</v>
      </c>
      <c r="C181" s="49" t="s">
        <v>1142</v>
      </c>
      <c r="D181" s="50" t="s">
        <v>1143</v>
      </c>
      <c r="E181" s="49"/>
      <c r="F181" s="51"/>
      <c r="G181" s="52"/>
      <c r="H181" s="49"/>
      <c r="I181" s="51"/>
      <c r="J181" s="52" t="s">
        <v>1666</v>
      </c>
      <c r="K181" s="50" t="s">
        <v>1143</v>
      </c>
      <c r="L181" s="52"/>
      <c r="M181" s="50"/>
      <c r="N181" s="52"/>
      <c r="O181" s="50"/>
      <c r="P181" s="49"/>
      <c r="Q181" s="52"/>
      <c r="R181" s="51"/>
    </row>
    <row r="182" spans="2:18">
      <c r="B182" s="49" t="s">
        <v>178</v>
      </c>
      <c r="C182" s="49" t="s">
        <v>1144</v>
      </c>
      <c r="D182" s="50" t="s">
        <v>909</v>
      </c>
      <c r="E182" s="49"/>
      <c r="F182" s="51"/>
      <c r="G182" s="52"/>
      <c r="H182" s="49" t="s">
        <v>1145</v>
      </c>
      <c r="I182" s="53" t="s">
        <v>1146</v>
      </c>
      <c r="J182" s="52" t="s">
        <v>1667</v>
      </c>
      <c r="K182" s="50" t="s">
        <v>1668</v>
      </c>
      <c r="L182" s="52"/>
      <c r="M182" s="50"/>
      <c r="N182" s="52" t="s">
        <v>1494</v>
      </c>
      <c r="O182" s="50" t="s">
        <v>1669</v>
      </c>
      <c r="P182" s="49" t="s">
        <v>1670</v>
      </c>
      <c r="Q182" s="55" t="s">
        <v>1671</v>
      </c>
      <c r="R182" s="50" t="s">
        <v>1672</v>
      </c>
    </row>
    <row r="183" spans="2:18">
      <c r="B183" s="49" t="s">
        <v>654</v>
      </c>
      <c r="C183" s="49" t="s">
        <v>1016</v>
      </c>
      <c r="D183" s="50" t="s">
        <v>909</v>
      </c>
      <c r="E183" s="49"/>
      <c r="F183" s="51"/>
      <c r="G183" s="52"/>
      <c r="H183" s="49"/>
      <c r="I183" s="51"/>
      <c r="J183" s="52" t="s">
        <v>1673</v>
      </c>
      <c r="K183" s="50" t="s">
        <v>1674</v>
      </c>
      <c r="L183" s="52" t="s">
        <v>1673</v>
      </c>
      <c r="M183" s="50" t="s">
        <v>1674</v>
      </c>
      <c r="N183" s="52"/>
      <c r="O183" s="51"/>
      <c r="P183" s="49"/>
      <c r="Q183" s="52"/>
      <c r="R183" s="51"/>
    </row>
    <row r="184" spans="2:18">
      <c r="B184" s="49" t="s">
        <v>179</v>
      </c>
      <c r="C184" s="49" t="s">
        <v>998</v>
      </c>
      <c r="D184" s="50" t="s">
        <v>909</v>
      </c>
      <c r="E184" s="49"/>
      <c r="F184" s="51"/>
      <c r="G184" s="52"/>
      <c r="H184" s="49"/>
      <c r="I184" s="51"/>
      <c r="J184" s="52" t="s">
        <v>1675</v>
      </c>
      <c r="K184" s="50" t="s">
        <v>1172</v>
      </c>
      <c r="L184" s="52"/>
      <c r="M184" s="51"/>
      <c r="N184" s="52" t="s">
        <v>1548</v>
      </c>
      <c r="O184" s="50" t="s">
        <v>1676</v>
      </c>
      <c r="P184" s="49" t="s">
        <v>1218</v>
      </c>
      <c r="Q184" s="52"/>
      <c r="R184" s="51"/>
    </row>
    <row r="185" spans="2:18">
      <c r="B185" s="49" t="s">
        <v>180</v>
      </c>
      <c r="C185" s="49" t="s">
        <v>1147</v>
      </c>
      <c r="D185" s="50" t="s">
        <v>909</v>
      </c>
      <c r="E185" s="49"/>
      <c r="F185" s="51"/>
      <c r="G185" s="52"/>
      <c r="H185" s="49"/>
      <c r="I185" s="51"/>
      <c r="J185" s="52" t="s">
        <v>1677</v>
      </c>
      <c r="K185" s="50" t="s">
        <v>1678</v>
      </c>
      <c r="L185" s="52"/>
      <c r="M185" s="50"/>
      <c r="N185" s="52"/>
      <c r="O185" s="51"/>
      <c r="P185" s="49"/>
      <c r="Q185" s="52"/>
      <c r="R185" s="51"/>
    </row>
    <row r="186" spans="2:18">
      <c r="B186" s="49" t="s">
        <v>70</v>
      </c>
      <c r="C186" s="49" t="s">
        <v>1148</v>
      </c>
      <c r="D186" s="50" t="s">
        <v>909</v>
      </c>
      <c r="E186" s="49"/>
      <c r="F186" s="51"/>
      <c r="G186" s="52"/>
      <c r="H186" s="49"/>
      <c r="I186" s="51"/>
      <c r="J186" s="52" t="s">
        <v>1679</v>
      </c>
      <c r="K186" s="50" t="s">
        <v>1680</v>
      </c>
      <c r="L186" s="55" t="s">
        <v>1681</v>
      </c>
      <c r="M186" s="50" t="s">
        <v>1682</v>
      </c>
      <c r="N186" s="52"/>
      <c r="O186" s="50"/>
      <c r="P186" s="49"/>
      <c r="Q186" s="52"/>
      <c r="R186" s="51"/>
    </row>
    <row r="187" spans="2:18">
      <c r="B187" s="49" t="s">
        <v>766</v>
      </c>
      <c r="C187" s="49" t="s">
        <v>1149</v>
      </c>
      <c r="D187" s="50" t="s">
        <v>909</v>
      </c>
      <c r="E187" s="49"/>
      <c r="F187" s="51"/>
      <c r="G187" s="52"/>
      <c r="H187" s="49"/>
      <c r="I187" s="51"/>
      <c r="J187" s="52" t="s">
        <v>1683</v>
      </c>
      <c r="K187" s="50" t="s">
        <v>1682</v>
      </c>
      <c r="L187" s="52"/>
      <c r="M187" s="50"/>
      <c r="N187" s="52"/>
      <c r="O187" s="51"/>
      <c r="P187" s="49"/>
      <c r="Q187" s="52"/>
      <c r="R187" s="51"/>
    </row>
    <row r="188" spans="2:18">
      <c r="B188" s="49" t="s">
        <v>10</v>
      </c>
      <c r="C188" s="49" t="s">
        <v>1150</v>
      </c>
      <c r="D188" s="53" t="s">
        <v>1151</v>
      </c>
      <c r="E188" s="49"/>
      <c r="F188" s="51"/>
      <c r="G188" s="52"/>
      <c r="H188" s="49"/>
      <c r="I188" s="51"/>
      <c r="J188" s="52" t="s">
        <v>1684</v>
      </c>
      <c r="K188" s="56" t="s">
        <v>1875</v>
      </c>
      <c r="L188" s="55" t="s">
        <v>1685</v>
      </c>
      <c r="M188" s="50"/>
      <c r="N188" s="52"/>
      <c r="O188" s="51"/>
      <c r="P188" s="49"/>
      <c r="Q188" s="52" t="s">
        <v>1227</v>
      </c>
      <c r="R188" s="53" t="s">
        <v>1151</v>
      </c>
    </row>
    <row r="189" spans="2:18">
      <c r="B189" s="49" t="s">
        <v>30</v>
      </c>
      <c r="C189" s="49" t="s">
        <v>1113</v>
      </c>
      <c r="D189" s="50" t="s">
        <v>909</v>
      </c>
      <c r="E189" s="49"/>
      <c r="F189" s="51"/>
      <c r="G189" s="52"/>
      <c r="H189" s="49"/>
      <c r="I189" s="51"/>
      <c r="J189" s="52" t="s">
        <v>1686</v>
      </c>
      <c r="K189" s="50" t="s">
        <v>1687</v>
      </c>
      <c r="L189" s="55" t="s">
        <v>1389</v>
      </c>
      <c r="M189" s="50" t="s">
        <v>1688</v>
      </c>
      <c r="N189" s="52"/>
      <c r="O189" s="51"/>
      <c r="P189" s="49"/>
      <c r="Q189" s="52"/>
      <c r="R189" s="51"/>
    </row>
    <row r="190" spans="2:18" ht="26.25">
      <c r="B190" s="49" t="s">
        <v>90</v>
      </c>
      <c r="C190" s="49" t="s">
        <v>1152</v>
      </c>
      <c r="D190" s="50" t="s">
        <v>1153</v>
      </c>
      <c r="E190" s="49"/>
      <c r="F190" s="51"/>
      <c r="G190" s="52"/>
      <c r="H190" s="59" t="s">
        <v>1154</v>
      </c>
      <c r="I190" s="50" t="s">
        <v>1155</v>
      </c>
      <c r="J190" s="52" t="s">
        <v>1204</v>
      </c>
      <c r="K190" s="50" t="s">
        <v>1691</v>
      </c>
      <c r="L190" s="55" t="s">
        <v>1692</v>
      </c>
      <c r="M190" s="50" t="s">
        <v>1691</v>
      </c>
      <c r="N190" s="52"/>
      <c r="O190" s="50"/>
      <c r="P190" s="49"/>
      <c r="Q190" s="52" t="s">
        <v>1227</v>
      </c>
      <c r="R190" s="53" t="s">
        <v>1693</v>
      </c>
    </row>
    <row r="191" spans="2:18">
      <c r="B191" s="49" t="s">
        <v>781</v>
      </c>
      <c r="C191" s="49" t="s">
        <v>1157</v>
      </c>
      <c r="D191" s="50" t="s">
        <v>909</v>
      </c>
      <c r="E191" s="49"/>
      <c r="F191" s="51"/>
      <c r="G191" s="52"/>
      <c r="H191" s="49"/>
      <c r="I191" s="51"/>
      <c r="J191" s="52" t="s">
        <v>1697</v>
      </c>
      <c r="K191" s="50" t="s">
        <v>1714</v>
      </c>
      <c r="L191" s="52" t="s">
        <v>1697</v>
      </c>
      <c r="M191" s="50" t="s">
        <v>1714</v>
      </c>
      <c r="N191" s="52" t="s">
        <v>1370</v>
      </c>
      <c r="O191" s="53" t="s">
        <v>1698</v>
      </c>
      <c r="P191" s="49" t="s">
        <v>1164</v>
      </c>
      <c r="Q191" s="52"/>
      <c r="R191" s="51"/>
    </row>
    <row r="192" spans="2:18">
      <c r="B192" s="49" t="s">
        <v>15</v>
      </c>
      <c r="C192" s="49" t="s">
        <v>1158</v>
      </c>
      <c r="D192" s="50" t="s">
        <v>909</v>
      </c>
      <c r="E192" s="49"/>
      <c r="F192" s="51"/>
      <c r="G192" s="52"/>
      <c r="H192" s="49"/>
      <c r="I192" s="51"/>
      <c r="J192" s="52" t="s">
        <v>1699</v>
      </c>
      <c r="K192" s="50" t="s">
        <v>1700</v>
      </c>
      <c r="L192" s="55" t="s">
        <v>1701</v>
      </c>
      <c r="M192" s="50" t="s">
        <v>1702</v>
      </c>
      <c r="N192" s="52"/>
      <c r="O192" s="51"/>
      <c r="P192" s="49"/>
      <c r="Q192" s="52"/>
      <c r="R192" s="51"/>
    </row>
    <row r="193" spans="2:18">
      <c r="B193" s="49" t="s">
        <v>40</v>
      </c>
      <c r="C193" s="49" t="s">
        <v>1159</v>
      </c>
      <c r="D193" s="50" t="s">
        <v>909</v>
      </c>
      <c r="E193" s="49"/>
      <c r="F193" s="51"/>
      <c r="G193" s="52"/>
      <c r="H193" s="49"/>
      <c r="I193" s="51"/>
      <c r="J193" s="52" t="s">
        <v>1703</v>
      </c>
      <c r="K193" s="50" t="s">
        <v>1704</v>
      </c>
      <c r="L193" s="55" t="s">
        <v>1705</v>
      </c>
      <c r="M193" s="50" t="s">
        <v>1704</v>
      </c>
      <c r="N193" s="52"/>
      <c r="O193" s="51"/>
      <c r="P193" s="49"/>
      <c r="Q193" s="52"/>
      <c r="R193" s="51"/>
    </row>
    <row r="196" spans="2:18" ht="30" customHeight="1">
      <c r="B196" s="1081" t="s">
        <v>1717</v>
      </c>
      <c r="C196" s="1081"/>
      <c r="D196" s="1081"/>
      <c r="E196" s="1081"/>
      <c r="F196" s="73"/>
      <c r="G196" s="73"/>
      <c r="H196" s="73"/>
    </row>
    <row r="197" spans="2:18" ht="54.75" customHeight="1">
      <c r="B197" s="1093" t="s">
        <v>1718</v>
      </c>
      <c r="C197" s="1093"/>
      <c r="D197" s="1093"/>
      <c r="E197" s="1093"/>
      <c r="F197" s="75"/>
      <c r="G197" s="75"/>
      <c r="H197" s="75"/>
    </row>
    <row r="198" spans="2:18" s="40" customFormat="1">
      <c r="B198" s="1094" t="s">
        <v>1719</v>
      </c>
      <c r="C198" s="1094"/>
      <c r="D198" s="1094"/>
      <c r="E198" s="1094"/>
      <c r="F198" s="75"/>
      <c r="G198" s="75"/>
      <c r="H198" s="75"/>
      <c r="I198" s="45"/>
      <c r="K198" s="45"/>
      <c r="M198" s="45"/>
      <c r="O198" s="45"/>
      <c r="R198" s="45"/>
    </row>
    <row r="199" spans="2:18" ht="17.25" customHeight="1">
      <c r="B199" s="1093" t="s">
        <v>4379</v>
      </c>
      <c r="C199" s="1093"/>
      <c r="D199" s="1093"/>
      <c r="E199" s="1093"/>
      <c r="F199" s="74"/>
      <c r="G199" s="74"/>
      <c r="H199" s="74"/>
    </row>
    <row r="200" spans="2:18">
      <c r="B200" s="1094" t="s">
        <v>4376</v>
      </c>
      <c r="C200" s="1094"/>
      <c r="D200" s="1094"/>
      <c r="E200" s="1094"/>
      <c r="F200" s="74"/>
      <c r="G200" s="74"/>
      <c r="H200" s="74"/>
    </row>
  </sheetData>
  <mergeCells count="5">
    <mergeCell ref="B196:E196"/>
    <mergeCell ref="B197:E197"/>
    <mergeCell ref="B199:E199"/>
    <mergeCell ref="B200:E200"/>
    <mergeCell ref="B198:E198"/>
  </mergeCells>
  <conditionalFormatting sqref="B196:B200">
    <cfRule type="duplicateValues" dxfId="0" priority="13"/>
  </conditionalFormatting>
  <hyperlinks>
    <hyperlink ref="D8" r:id="rId1" xr:uid="{005E1FBA-B419-418B-A8BE-BF9CA5EFB6E4}"/>
    <hyperlink ref="D10" r:id="rId2" display="https://www.irena.org/IRENADocuments/Statistical_Profiles/Central America and the Caribbean/Antigua and Barbuda_Central America and the Caribbean_RE_SP.pdf" xr:uid="{2F10E998-065C-4A01-A37F-82EE1493FCDB}"/>
    <hyperlink ref="I29" r:id="rId3" display="https://www4.unfccc.int/sites/ndcstaging/PublishedDocuments/Brazil First/BRAZIL iNDC english FINAL.pdf" xr:uid="{EE259B45-BD8C-4CAC-8DBB-01931FD46E11}"/>
    <hyperlink ref="D32" r:id="rId4" display="https://www.irena.org/IRENADocuments/Statistical_Profiles/Africa/Burkina Faso_Africa_RE_SP.pdf" xr:uid="{BBABDFEE-219A-4D15-8AEA-076F088D15F4}"/>
    <hyperlink ref="F41" r:id="rId5" xr:uid="{5D62772A-995B-4DEA-B1AF-44A679215614}"/>
    <hyperlink ref="I41" r:id="rId6" xr:uid="{FC8E9A54-3536-4E76-8459-E4C8F6376CF0}"/>
    <hyperlink ref="F57" r:id="rId7" xr:uid="{65A54EB4-E1E5-4606-A8A0-31F34D2F29B3}"/>
    <hyperlink ref="I57" r:id="rId8" xr:uid="{4BFDDCF9-477D-4150-A4C6-93B0C81BFAB8}"/>
    <hyperlink ref="D65" r:id="rId9" xr:uid="{D71CAEA3-0CC8-4676-96FA-AEF3123E57B0}"/>
    <hyperlink ref="F74" r:id="rId10" xr:uid="{1C1C956A-C2E3-4A84-8249-5D4570B8B1B5}"/>
    <hyperlink ref="I92" r:id="rId11" xr:uid="{C9F7A3EF-7612-48D4-9212-23D663DDBDDC}"/>
    <hyperlink ref="I97" r:id="rId12" xr:uid="{53D4896B-6868-4B5B-BAF7-BA7FAC16FBA5}"/>
    <hyperlink ref="D109" r:id="rId13" xr:uid="{8C1A54EB-6388-4A97-B1A9-EDF0652CC18F}"/>
    <hyperlink ref="F117" r:id="rId14" xr:uid="{568F86E1-55F3-4D62-80C5-535406D997C5}"/>
    <hyperlink ref="D139" r:id="rId15" display="https://www.irena.org/IRENADocuments/Statistical_Profiles/Middle East/State of Palestine_Middle East_RE_SP.pdf" xr:uid="{3A9B2338-6032-4625-AB17-0E6F652E372B}"/>
    <hyperlink ref="D151" r:id="rId16" xr:uid="{59795539-B33A-4FCA-8E39-E5D14F857DA4}"/>
    <hyperlink ref="D176" r:id="rId17" xr:uid="{E7C0F7A9-FDC5-49D3-BB54-B4EFEF0B6341}"/>
    <hyperlink ref="I182" r:id="rId18" location=":~:text=Renewable%20energy%20sources%20were%20accounted,a%20marginal%20growth%20of%207.5%25." display="https://link.springer.com/article/10.1007/s11027-019-09898-x - :~:text=Renewable%20energy%20sources%20were%20accounted,a%20marginal%20growth%20of%207.5%25." xr:uid="{5D305EA6-BF12-462E-9FD1-CF9063334E89}"/>
    <hyperlink ref="D188" r:id="rId19" xr:uid="{7AD93B58-53A7-4311-8C36-6C7F858EC294}"/>
    <hyperlink ref="D93" r:id="rId20" location="indicator-chart" xr:uid="{F07FE144-0BA3-49FC-9268-5C46D4CFA889}"/>
    <hyperlink ref="D94" r:id="rId21" location="indicator-chart" xr:uid="{92940D19-A099-4169-BECA-96522C7F8447}"/>
    <hyperlink ref="D148" r:id="rId22" location="indicator-chart" xr:uid="{31DF16EC-5B33-47E9-9CE6-448BC661880E}"/>
    <hyperlink ref="D37" r:id="rId23" location="indicator-chart" xr:uid="{391139A0-2AA5-4C48-8A89-748313DEA852}"/>
    <hyperlink ref="D11" r:id="rId24" location="indicator-chart" xr:uid="{B9E3C4F3-B10A-459D-8FED-F55683F9D71D}"/>
    <hyperlink ref="K5" r:id="rId25" xr:uid="{7D727073-94C6-4948-A88D-2D836E94F1A8}"/>
    <hyperlink ref="O6" r:id="rId26" xr:uid="{D6788BBE-6590-4D04-8421-EBB7E3B48207}"/>
    <hyperlink ref="R6" r:id="rId27" xr:uid="{C6697950-7B23-454B-8823-C8F319421B20}"/>
    <hyperlink ref="R10" r:id="rId28" xr:uid="{5AEB0F81-3DE3-4335-A05C-CF2301305E07}"/>
    <hyperlink ref="R15" r:id="rId29" xr:uid="{7D5E677D-E67B-4380-BE11-0A77769410F4}"/>
    <hyperlink ref="R17" r:id="rId30" xr:uid="{6608F63F-EF28-4329-A45D-66D1822C1F1D}"/>
    <hyperlink ref="R22" r:id="rId31" location=":~:text=In%20the%20current%20draft%20of,9.1%25%20of%20Belgium's%20energy%20demand." display="https://windeurope.org/newsroom/news/belgium-energy-and-climate-plan-proposes-renewable-energy-target-of-18-3-by-2030/ - :~:text=In%20the%20current%20draft%20of,9.1%25%20of%20Belgium's%20energy%20demand." xr:uid="{D65CECAB-BDDA-4D65-9A76-AA8956B4331E}"/>
    <hyperlink ref="O27" r:id="rId32" display="https://www.irena.org/IRENADocuments/Statistical_Profiles/Europe/Bosnia and Herzegovina_Europe_RE_SP.pdf" xr:uid="{CB57BBAE-5DA1-4950-AA59-BFC4245B9197}"/>
    <hyperlink ref="R31" r:id="rId33" xr:uid="{DAAA175E-0BC9-43E0-BE75-1853FF059A4B}"/>
    <hyperlink ref="R32" r:id="rId34" display="https://www.irena.org/IRENADocuments/Statistical_Profiles/Africa/Burkina Faso_Africa_RE_SP.pdf" xr:uid="{05B181FF-2C83-467A-928F-463FE0CC8833}"/>
    <hyperlink ref="R33" r:id="rId35" xr:uid="{E162FD27-BEE5-4202-8CF8-222C69F69C45}"/>
    <hyperlink ref="O37" r:id="rId36" display="https://www.irena.org/IRENADocuments/Statistical_Profiles/North America/Canada_North America_RE_SP.pdf" xr:uid="{7AD384B9-4CB7-42F8-9099-F33FD6C185C4}"/>
    <hyperlink ref="R44" r:id="rId37" xr:uid="{B294EFD7-55BD-4636-B806-3A031DBF7E29}"/>
    <hyperlink ref="R45" r:id="rId38" display="https://www.irena.org/IRENADocuments/Statistical_Profiles/Africa/Democratic Republic of the Congo_Africa_RE_SP.pdf" xr:uid="{D472B407-85B1-43C1-B28A-D7789AE7AF1E}"/>
    <hyperlink ref="O49" r:id="rId39" xr:uid="{62E7E6CC-DC45-4F0E-9936-D74D4DA77244}"/>
    <hyperlink ref="R49" r:id="rId40" xr:uid="{35043520-A826-4148-A1EB-6D1A4FBA327E}"/>
    <hyperlink ref="R51" r:id="rId41" xr:uid="{16061AE0-7E8A-45D6-899A-A01BE0A5D75E}"/>
    <hyperlink ref="R52" r:id="rId42" xr:uid="{BC7C8EB1-D0E3-47E9-8DBF-00EA6E930D95}"/>
    <hyperlink ref="R55" r:id="rId43" display="https://www.irena.org/IRENADocuments/Statistical_Profiles/Central America and the Caribbean/Dominican Republic_Central America and the Caribbean_RE_SP.pdf" xr:uid="{6669A338-C6B8-4D6F-A04D-E398DD7FBD3D}"/>
    <hyperlink ref="O61" r:id="rId44" xr:uid="{FC3353E0-BCE2-4F02-B340-D7482BC8023D}"/>
    <hyperlink ref="R63" r:id="rId45" xr:uid="{AF5872C4-CA24-4BD2-93B7-EEA44D80B6B1}"/>
    <hyperlink ref="R64" r:id="rId46" xr:uid="{7F82CCCE-A3C1-4004-BE0D-244DA47FF28C}"/>
    <hyperlink ref="K65" r:id="rId47" xr:uid="{A1BAD50D-001E-4AD9-9E04-9BEBD4813FFD}"/>
    <hyperlink ref="R65" r:id="rId48" xr:uid="{25AB6EEC-20A8-4771-96BA-55038C5C28D4}"/>
    <hyperlink ref="O67" r:id="rId49" xr:uid="{94942005-FEAF-4E3D-8A55-008142F981AD}"/>
    <hyperlink ref="R67" r:id="rId50" xr:uid="{9630F188-0E89-42F1-A97B-A9A6D6FB8D45}"/>
    <hyperlink ref="R69" r:id="rId51" xr:uid="{6AD468E8-2B0F-4E1B-845E-058C67086B75}"/>
    <hyperlink ref="R70" r:id="rId52" xr:uid="{26232B01-7DDC-4670-9A2A-0127A3267194}"/>
    <hyperlink ref="O71" r:id="rId53" display="https://www.bmwi.de/Redaktion/EN/Pressemitteilungen/2020/20200401-germany-on-track-for-meeting-eu-renewables-target.html;https:/windeurope.org/newsroom/news/germany-adopts-national-energy-climate-plan-and-an-ambitious-hydrogen-strategy/" xr:uid="{C2FE1152-6067-4637-8FAD-C17F7BEE3D4A}"/>
    <hyperlink ref="R71" r:id="rId54" location=":~:text=Renewables%20targets&amp;text=More%20than%2040%20percent%20of,its%20Climate%20Action%20Programme%202030." display="https://www.cleanenergywire.org/factsheets/germanys-greenhouse-gas-emissions-and-climate-targets - :~:text=Renewables%20targets&amp;text=More%20than%2040%20percent%20of,its%20Climate%20Action%20Programme%202030." xr:uid="{18E27C9E-752D-4313-AF78-0DF9A90E3645}"/>
    <hyperlink ref="R73" r:id="rId55" xr:uid="{E6BB4298-13DC-4C1F-B41C-7806605CAB16}"/>
    <hyperlink ref="R79" r:id="rId56" display="https://www.irena.org/IRENADocuments/Statistical_Profiles/Central America and the Caribbean/Haiti_Central America and the Caribbean_RE_SP.pdf" xr:uid="{2046672F-9CFF-4479-A206-7A21B7332D89}"/>
    <hyperlink ref="R80" r:id="rId57" display="https://www.irena.org/IRENADocuments/Statistical_Profiles/Central America and the Caribbean/Honduras_Central America and the Caribbean_RE_SP.pdf" xr:uid="{6A913385-A06C-4E26-A4C5-4F2CBF31D879}"/>
    <hyperlink ref="O82" r:id="rId58" xr:uid="{3DEF5B8C-DFB1-41C3-8E27-5A9C4AD97C2D}"/>
    <hyperlink ref="R83" r:id="rId59" xr:uid="{A40E0078-FA6F-4604-98B8-CD8C964E4E57}"/>
    <hyperlink ref="R87" r:id="rId60" xr:uid="{D4A9FEDF-851A-4EAB-97CA-305C9C293E1D}"/>
    <hyperlink ref="R88" r:id="rId61" xr:uid="{EBB94F99-B1F9-4F21-8443-66FE2A908013}"/>
    <hyperlink ref="R89" r:id="rId62" xr:uid="{BE7EBF0E-95D3-409F-8089-DE8D8517AD11}"/>
    <hyperlink ref="R95" r:id="rId63" xr:uid="{94D3DF35-B446-4FE1-8A5C-B1E2FB590409}"/>
    <hyperlink ref="M101" r:id="rId64" xr:uid="{7904B9E3-6DFF-4F1E-8211-556CC8051CAF}"/>
    <hyperlink ref="R102" r:id="rId65" xr:uid="{6801E1A1-431D-488B-9974-5B2BB35318B5}"/>
    <hyperlink ref="O103" r:id="rId66" display="https://www.irena.org/IRENADocuments/Statistical_Profiles/Middle East/Lebanon_Middle East_RE_SP.pdf" xr:uid="{511CA5D4-0612-4EC6-8221-2215CE16ABC8}"/>
    <hyperlink ref="R103" r:id="rId67" xr:uid="{AF31E533-4297-4EE8-8F18-DA8CF8D9BC09}"/>
    <hyperlink ref="K105" r:id="rId68" xr:uid="{E3F87D40-D74F-4D51-B916-8B0CFB351717}"/>
    <hyperlink ref="R105" r:id="rId69" xr:uid="{179FFBEC-CD8A-4C32-9F8B-64ED8AC84EF7}"/>
    <hyperlink ref="R107" r:id="rId70" xr:uid="{05E39523-18E1-48D1-8775-647AFF753622}"/>
    <hyperlink ref="R108" r:id="rId71" xr:uid="{EDB149AC-A346-46AC-A5AF-0EF584B145E3}"/>
    <hyperlink ref="R109" r:id="rId72" display="https://economy.gov.mk/Upload/Documents/Energy Development Strategy_FINAL DRAFT - For public consultations_ENG_29.10.2019(3).pdf" xr:uid="{3E74F409-7048-4863-9240-FBE45347C15D}"/>
    <hyperlink ref="R110" r:id="rId73" xr:uid="{61A4027A-88E1-4A40-957B-1E568EF4E1FD}"/>
    <hyperlink ref="O115" r:id="rId74" xr:uid="{BBBAE668-8ECE-4937-8D09-FDAB58C7BFAB}"/>
    <hyperlink ref="R115" r:id="rId75" xr:uid="{0D4445D6-7518-491A-A995-714C211F1EE5}"/>
    <hyperlink ref="O119" r:id="rId76" display="https://www.irena.org/IRENADocuments/Statistical_Profiles/North America/Mexico_North America_RE_SP.pdf" xr:uid="{4CE3FF93-D977-4384-B2E4-AAF12404DD02}"/>
    <hyperlink ref="O121" r:id="rId77" display="https://www.irena.org/IRENADocuments/Statistical_Profiles/Europe/Republic of Moldova_Europe_RE_SP.pdf" xr:uid="{E94228FD-BB6F-4266-8134-C4C61E54DE26}"/>
    <hyperlink ref="R129" r:id="rId78" xr:uid="{67A51C10-38E2-47FC-8742-CA4894E16AC3}"/>
    <hyperlink ref="R132" r:id="rId79" xr:uid="{B4307DB3-ED34-400D-9E78-8670205F6D7F}"/>
    <hyperlink ref="R139" r:id="rId80" display="https://www.irena.org/IRENADocuments/Statistical_Profiles/Middle East/State of Palestine_Middle East_RE_SP.pdf" xr:uid="{58CB951E-DA98-4ED8-AD37-3095ABA15481}"/>
    <hyperlink ref="R141" r:id="rId81" display="https://www.irena.org/IRENADocuments/Statistical_Profiles/Oceania/Papua New Guinea_Oceania_RE_SP.pdf" xr:uid="{9B9FF827-9344-4056-9E05-52530130798F}"/>
    <hyperlink ref="O145" r:id="rId82" xr:uid="{FB383DAA-EE87-4BEE-BE15-FA255DB651B2}"/>
    <hyperlink ref="R145" r:id="rId83" xr:uid="{38330D2E-2C96-47B9-93EB-6333A4E206EC}"/>
    <hyperlink ref="R151" r:id="rId84" xr:uid="{1D828E97-0B63-49A5-8437-E91EF73357A7}"/>
    <hyperlink ref="K153" r:id="rId85" xr:uid="{A32A18B4-4917-431B-9464-FFF5D9A3F03A}"/>
    <hyperlink ref="M153" r:id="rId86" xr:uid="{AD657CF0-2A1D-4045-B1C1-128BF0514244}"/>
    <hyperlink ref="O155" r:id="rId87" xr:uid="{55F3637B-ED1A-4358-9B8D-0E1F8DAF7E8C}"/>
    <hyperlink ref="R156" r:id="rId88" xr:uid="{7D660760-0160-47CF-9ECB-E914D8703B84}"/>
    <hyperlink ref="O159" r:id="rId89" xr:uid="{B8705730-0103-438A-A0C3-65103EDECFA1}"/>
    <hyperlink ref="R159" r:id="rId90" xr:uid="{3725878B-2494-4BEB-A180-6FF91C81967F}"/>
    <hyperlink ref="O160" r:id="rId91" xr:uid="{F14DB9D9-45EB-4C9E-88E1-D8777DDDC447}"/>
    <hyperlink ref="R160" r:id="rId92" xr:uid="{26E155E8-6838-4740-B395-2D4115108F0E}"/>
    <hyperlink ref="R161" r:id="rId93" xr:uid="{018001A0-AA47-4C47-BB13-3996E1B11D68}"/>
    <hyperlink ref="R168" r:id="rId94" xr:uid="{BB171557-E278-43CC-81C2-0BA399C289BB}"/>
    <hyperlink ref="O178" r:id="rId95" xr:uid="{49194977-1A31-4D3C-913A-5A3A40447B1B}"/>
    <hyperlink ref="R188" r:id="rId96" xr:uid="{51B70C85-1296-4B29-B489-570C0BA5B461}"/>
    <hyperlink ref="R190" r:id="rId97" display="https://www.irena.org/IRENADocuments/Statistical_Profiles/Asia/Viet Nam_Asia_RE_SP.pdf" xr:uid="{3A9EDE53-1CD8-4757-9EA5-B16158F40A7C}"/>
    <hyperlink ref="O191" r:id="rId98" display="https://www.irena.org/IRENADocuments/Statistical_Profiles/Middle East/Yemen_Middle East_RE_SP.pdf" xr:uid="{AC94FF77-BF4F-4671-85B3-D9312D0D1BD9}"/>
    <hyperlink ref="K188" r:id="rId99" location=":~:text=This%20joint%20tracking%20report%20provides,renewable%20energy%20and%20energy%20efficiency." xr:uid="{D266653C-DF1B-4D07-9318-7B3201F45EFB}"/>
    <hyperlink ref="A1" location="Contents!A1" display="Table of Contents" xr:uid="{C19A9262-DFF6-42D7-8690-A3DD7F80B987}"/>
  </hyperlinks>
  <pageMargins left="0.7" right="0.7" top="0.75" bottom="0.75" header="0.3" footer="0.3"/>
  <pageSetup orientation="portrait" verticalDpi="0" r:id="rId100"/>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D742-5A15-49E8-BD3F-82A6C37A95AE}">
  <sheetPr>
    <tabColor theme="7"/>
  </sheetPr>
  <dimension ref="A1:L73"/>
  <sheetViews>
    <sheetView zoomScaleNormal="100" workbookViewId="0"/>
  </sheetViews>
  <sheetFormatPr defaultRowHeight="15"/>
  <cols>
    <col min="1" max="1" width="17" style="40" bestFit="1" customWidth="1"/>
    <col min="2" max="2" width="31.42578125" customWidth="1"/>
    <col min="3" max="3" width="25.85546875" bestFit="1" customWidth="1"/>
    <col min="4" max="4" width="9.140625" style="45"/>
    <col min="5" max="5" width="20.5703125" customWidth="1"/>
    <col min="6" max="6" width="9.140625" style="45"/>
    <col min="7" max="7" width="15.85546875" customWidth="1"/>
    <col min="8" max="8" width="17.5703125" style="40" customWidth="1"/>
    <col min="9" max="9" width="9.140625" style="45"/>
    <col min="10" max="10" width="24.85546875" customWidth="1"/>
    <col min="11" max="11" width="18.28515625" customWidth="1"/>
    <col min="12" max="12" width="9.140625" style="45"/>
  </cols>
  <sheetData>
    <row r="1" spans="1:12" ht="14.25" customHeight="1">
      <c r="A1" s="232" t="s">
        <v>3717</v>
      </c>
      <c r="B1" s="102" t="s">
        <v>4573</v>
      </c>
      <c r="C1" s="102"/>
      <c r="D1" s="103"/>
      <c r="E1" s="102"/>
      <c r="F1" s="102"/>
      <c r="G1" s="102"/>
    </row>
    <row r="2" spans="1:12" ht="13.5" customHeight="1">
      <c r="B2" s="108" t="s">
        <v>2419</v>
      </c>
      <c r="C2" s="93"/>
      <c r="D2" s="90"/>
      <c r="E2" s="89"/>
    </row>
    <row r="4" spans="1:12" s="35" customFormat="1" ht="25.5">
      <c r="B4" s="47" t="s">
        <v>0</v>
      </c>
      <c r="C4" s="47" t="s">
        <v>1876</v>
      </c>
      <c r="D4" s="47" t="s">
        <v>540</v>
      </c>
      <c r="E4" s="47" t="s">
        <v>904</v>
      </c>
      <c r="F4" s="47" t="s">
        <v>540</v>
      </c>
      <c r="G4" s="47" t="s">
        <v>905</v>
      </c>
      <c r="H4" s="47" t="s">
        <v>1721</v>
      </c>
      <c r="I4" s="47" t="s">
        <v>540</v>
      </c>
      <c r="J4" s="47" t="s">
        <v>1722</v>
      </c>
      <c r="K4" s="47" t="s">
        <v>1723</v>
      </c>
      <c r="L4" s="47" t="s">
        <v>540</v>
      </c>
    </row>
    <row r="5" spans="1:12" s="35" customFormat="1" ht="12.75">
      <c r="B5" s="49" t="s">
        <v>255</v>
      </c>
      <c r="C5" s="52" t="s">
        <v>1724</v>
      </c>
      <c r="D5" s="66" t="s">
        <v>1873</v>
      </c>
      <c r="E5" s="52"/>
      <c r="F5" s="51"/>
      <c r="G5" s="52"/>
      <c r="H5" s="51" t="s">
        <v>1725</v>
      </c>
      <c r="I5" s="51" t="s">
        <v>1726</v>
      </c>
      <c r="J5" s="49"/>
      <c r="K5" s="52"/>
      <c r="L5" s="51"/>
    </row>
    <row r="6" spans="1:12" s="35" customFormat="1" ht="12.75">
      <c r="B6" s="49" t="s">
        <v>676</v>
      </c>
      <c r="C6" s="52" t="s">
        <v>1727</v>
      </c>
      <c r="D6" s="66" t="s">
        <v>1873</v>
      </c>
      <c r="E6" s="52"/>
      <c r="F6" s="51"/>
      <c r="G6" s="52"/>
      <c r="H6" s="51"/>
      <c r="I6" s="51"/>
      <c r="J6" s="49"/>
      <c r="K6" s="52"/>
      <c r="L6" s="51"/>
    </row>
    <row r="7" spans="1:12" s="35" customFormat="1" ht="12.75">
      <c r="B7" s="49" t="s">
        <v>134</v>
      </c>
      <c r="C7" s="52" t="s">
        <v>1728</v>
      </c>
      <c r="D7" s="66" t="s">
        <v>1873</v>
      </c>
      <c r="E7" s="52" t="s">
        <v>1532</v>
      </c>
      <c r="F7" s="53" t="s">
        <v>1199</v>
      </c>
      <c r="G7" s="52" t="s">
        <v>1729</v>
      </c>
      <c r="H7" s="51"/>
      <c r="I7" s="51"/>
      <c r="J7" s="49"/>
      <c r="K7" s="52"/>
      <c r="L7" s="51"/>
    </row>
    <row r="8" spans="1:12" s="35" customFormat="1" ht="12.75">
      <c r="B8" s="49" t="s">
        <v>132</v>
      </c>
      <c r="C8" s="52"/>
      <c r="D8" s="51"/>
      <c r="E8" s="52"/>
      <c r="F8" s="51"/>
      <c r="G8" s="52"/>
      <c r="H8" s="51"/>
      <c r="I8" s="51"/>
      <c r="J8" s="49"/>
      <c r="K8" s="52"/>
      <c r="L8" s="51"/>
    </row>
    <row r="9" spans="1:12" s="35" customFormat="1" ht="12.75">
      <c r="B9" s="49" t="s">
        <v>136</v>
      </c>
      <c r="C9" s="52" t="s">
        <v>1730</v>
      </c>
      <c r="D9" s="66" t="s">
        <v>1873</v>
      </c>
      <c r="E9" s="52" t="s">
        <v>1731</v>
      </c>
      <c r="F9" s="53" t="s">
        <v>1732</v>
      </c>
      <c r="G9" s="52" t="s">
        <v>1218</v>
      </c>
      <c r="H9" s="51" t="s">
        <v>1733</v>
      </c>
      <c r="I9" s="53" t="s">
        <v>1695</v>
      </c>
      <c r="J9" s="49"/>
      <c r="K9" s="52"/>
      <c r="L9" s="51"/>
    </row>
    <row r="10" spans="1:12" s="35" customFormat="1" ht="12.75">
      <c r="B10" s="49" t="s">
        <v>682</v>
      </c>
      <c r="C10" s="52"/>
      <c r="D10" s="51"/>
      <c r="E10" s="52" t="s">
        <v>1734</v>
      </c>
      <c r="F10" s="53" t="s">
        <v>1234</v>
      </c>
      <c r="G10" s="52"/>
      <c r="H10" s="51"/>
      <c r="I10" s="51"/>
      <c r="J10" s="49"/>
      <c r="K10" s="52"/>
      <c r="L10" s="51"/>
    </row>
    <row r="11" spans="1:12" s="35" customFormat="1">
      <c r="B11" s="49" t="s">
        <v>25</v>
      </c>
      <c r="C11" s="52"/>
      <c r="D11" s="51"/>
      <c r="E11" s="52"/>
      <c r="F11" s="51"/>
      <c r="G11" s="52"/>
      <c r="H11" s="51" t="s">
        <v>1735</v>
      </c>
      <c r="I11" s="56" t="s">
        <v>931</v>
      </c>
      <c r="J11" s="49"/>
      <c r="K11" s="52"/>
      <c r="L11" s="51"/>
    </row>
    <row r="12" spans="1:12" s="35" customFormat="1" ht="12.75">
      <c r="B12" s="49" t="s">
        <v>137</v>
      </c>
      <c r="C12" s="52" t="s">
        <v>1736</v>
      </c>
      <c r="D12" s="66" t="s">
        <v>1873</v>
      </c>
      <c r="E12" s="52" t="s">
        <v>1737</v>
      </c>
      <c r="F12" s="53" t="s">
        <v>1249</v>
      </c>
      <c r="G12" s="52" t="s">
        <v>1738</v>
      </c>
      <c r="H12" s="51" t="s">
        <v>1739</v>
      </c>
      <c r="I12" s="53" t="s">
        <v>1252</v>
      </c>
      <c r="J12" s="49"/>
      <c r="K12" s="52"/>
      <c r="L12" s="51"/>
    </row>
    <row r="13" spans="1:12" s="35" customFormat="1" ht="12.75">
      <c r="B13" s="49" t="s">
        <v>138</v>
      </c>
      <c r="C13" s="55" t="s">
        <v>1740</v>
      </c>
      <c r="D13" s="51" t="s">
        <v>1741</v>
      </c>
      <c r="E13" s="52" t="s">
        <v>1532</v>
      </c>
      <c r="F13" s="53" t="s">
        <v>1266</v>
      </c>
      <c r="G13" s="52" t="s">
        <v>1878</v>
      </c>
      <c r="H13" s="51"/>
      <c r="I13" s="51"/>
      <c r="J13" s="80" t="s">
        <v>1742</v>
      </c>
      <c r="K13" s="61">
        <v>2022</v>
      </c>
      <c r="L13" s="50" t="s">
        <v>1743</v>
      </c>
    </row>
    <row r="14" spans="1:12" s="35" customFormat="1" ht="12.75">
      <c r="B14" s="49" t="s">
        <v>89</v>
      </c>
      <c r="C14" s="52" t="s">
        <v>1744</v>
      </c>
      <c r="D14" s="50" t="s">
        <v>1745</v>
      </c>
      <c r="E14" s="52" t="s">
        <v>1746</v>
      </c>
      <c r="F14" s="53" t="s">
        <v>1747</v>
      </c>
      <c r="G14" s="52" t="s">
        <v>1218</v>
      </c>
      <c r="H14" s="51"/>
      <c r="I14" s="51"/>
      <c r="J14" s="49"/>
      <c r="K14" s="52"/>
      <c r="L14" s="51"/>
    </row>
    <row r="15" spans="1:12" s="35" customFormat="1" ht="12.75">
      <c r="B15" s="49" t="s">
        <v>370</v>
      </c>
      <c r="C15" s="52" t="s">
        <v>1748</v>
      </c>
      <c r="D15" s="66" t="s">
        <v>1873</v>
      </c>
      <c r="E15" s="52" t="s">
        <v>1749</v>
      </c>
      <c r="F15" s="51" t="s">
        <v>1750</v>
      </c>
      <c r="G15" s="52" t="s">
        <v>1466</v>
      </c>
      <c r="H15" s="51"/>
      <c r="I15" s="51"/>
      <c r="J15" s="49"/>
      <c r="K15" s="52"/>
      <c r="L15" s="51"/>
    </row>
    <row r="16" spans="1:12" s="35" customFormat="1" ht="12.75">
      <c r="B16" s="49" t="s">
        <v>141</v>
      </c>
      <c r="C16" s="52" t="s">
        <v>1751</v>
      </c>
      <c r="D16" s="66" t="s">
        <v>1873</v>
      </c>
      <c r="E16" s="52" t="s">
        <v>1752</v>
      </c>
      <c r="F16" s="53" t="s">
        <v>1753</v>
      </c>
      <c r="G16" s="52" t="s">
        <v>1250</v>
      </c>
      <c r="H16" s="51"/>
      <c r="I16" s="51"/>
      <c r="J16" s="49"/>
      <c r="K16" s="52"/>
      <c r="L16" s="51"/>
    </row>
    <row r="17" spans="2:12" s="35" customFormat="1" ht="12.75">
      <c r="B17" s="49" t="s">
        <v>142</v>
      </c>
      <c r="C17" s="52" t="s">
        <v>1754</v>
      </c>
      <c r="D17" s="66" t="s">
        <v>1873</v>
      </c>
      <c r="E17" s="52" t="s">
        <v>1248</v>
      </c>
      <c r="F17" s="53" t="s">
        <v>1755</v>
      </c>
      <c r="G17" s="52" t="s">
        <v>1466</v>
      </c>
      <c r="H17" s="51"/>
      <c r="I17" s="51"/>
      <c r="J17" s="49"/>
      <c r="K17" s="52"/>
      <c r="L17" s="51"/>
    </row>
    <row r="18" spans="2:12" s="35" customFormat="1" ht="12.75">
      <c r="B18" s="49" t="s">
        <v>143</v>
      </c>
      <c r="C18" s="52" t="s">
        <v>1756</v>
      </c>
      <c r="D18" s="66" t="s">
        <v>1873</v>
      </c>
      <c r="E18" s="52" t="s">
        <v>1233</v>
      </c>
      <c r="F18" s="51" t="s">
        <v>1324</v>
      </c>
      <c r="G18" s="52" t="s">
        <v>1250</v>
      </c>
      <c r="H18" s="51"/>
      <c r="I18" s="50"/>
      <c r="J18" s="49"/>
      <c r="K18" s="52"/>
      <c r="L18" s="51"/>
    </row>
    <row r="19" spans="2:12" s="35" customFormat="1" ht="12.75">
      <c r="B19" s="49" t="s">
        <v>144</v>
      </c>
      <c r="C19" s="52" t="s">
        <v>1757</v>
      </c>
      <c r="D19" s="66" t="s">
        <v>1873</v>
      </c>
      <c r="E19" s="52" t="s">
        <v>1758</v>
      </c>
      <c r="F19" s="53" t="s">
        <v>1759</v>
      </c>
      <c r="G19" s="52" t="s">
        <v>1760</v>
      </c>
      <c r="H19" s="69" t="s">
        <v>1761</v>
      </c>
      <c r="I19" s="66" t="s">
        <v>1762</v>
      </c>
      <c r="J19" s="49"/>
      <c r="K19" s="52"/>
      <c r="L19" s="51"/>
    </row>
    <row r="20" spans="2:12" s="35" customFormat="1" ht="12.75">
      <c r="B20" s="49" t="s">
        <v>146</v>
      </c>
      <c r="C20" s="52" t="s">
        <v>1763</v>
      </c>
      <c r="D20" s="66" t="s">
        <v>1873</v>
      </c>
      <c r="E20" s="52" t="s">
        <v>1764</v>
      </c>
      <c r="F20" s="53" t="s">
        <v>1365</v>
      </c>
      <c r="G20" s="52" t="s">
        <v>1765</v>
      </c>
      <c r="H20" s="51"/>
      <c r="I20" s="50"/>
      <c r="J20" s="49" t="s">
        <v>1766</v>
      </c>
      <c r="K20" s="52">
        <v>2029</v>
      </c>
      <c r="L20" s="51" t="s">
        <v>1767</v>
      </c>
    </row>
    <row r="21" spans="2:12" s="35" customFormat="1" ht="12.75">
      <c r="B21" s="49" t="s">
        <v>147</v>
      </c>
      <c r="C21" s="52" t="s">
        <v>1768</v>
      </c>
      <c r="D21" s="66" t="s">
        <v>1873</v>
      </c>
      <c r="E21" s="52" t="s">
        <v>1532</v>
      </c>
      <c r="F21" s="53" t="s">
        <v>1769</v>
      </c>
      <c r="G21" s="52" t="s">
        <v>1218</v>
      </c>
      <c r="H21" s="51" t="s">
        <v>1770</v>
      </c>
      <c r="I21" s="53" t="s">
        <v>1769</v>
      </c>
      <c r="J21" s="49"/>
      <c r="K21" s="52"/>
      <c r="L21" s="51"/>
    </row>
    <row r="22" spans="2:12" s="35" customFormat="1" ht="25.5">
      <c r="B22" s="49" t="s">
        <v>148</v>
      </c>
      <c r="C22" s="52" t="s">
        <v>996</v>
      </c>
      <c r="D22" s="66" t="s">
        <v>1873</v>
      </c>
      <c r="E22" s="52" t="s">
        <v>1771</v>
      </c>
      <c r="F22" s="51" t="s">
        <v>1772</v>
      </c>
      <c r="G22" s="52" t="s">
        <v>1218</v>
      </c>
      <c r="H22" s="51"/>
      <c r="I22" s="51"/>
      <c r="J22" s="80" t="s">
        <v>1773</v>
      </c>
      <c r="K22" s="65" t="s">
        <v>1880</v>
      </c>
      <c r="L22" s="51" t="s">
        <v>1774</v>
      </c>
    </row>
    <row r="23" spans="2:12" s="35" customFormat="1" ht="12.75">
      <c r="B23" s="49" t="s">
        <v>149</v>
      </c>
      <c r="C23" s="52" t="s">
        <v>920</v>
      </c>
      <c r="D23" s="66" t="s">
        <v>1873</v>
      </c>
      <c r="E23" s="52" t="s">
        <v>1000</v>
      </c>
      <c r="F23" s="51" t="s">
        <v>1775</v>
      </c>
      <c r="G23" s="52" t="s">
        <v>1776</v>
      </c>
      <c r="H23" s="51"/>
      <c r="I23" s="50"/>
      <c r="J23" s="49"/>
      <c r="K23" s="52"/>
      <c r="L23" s="51"/>
    </row>
    <row r="24" spans="2:12" s="35" customFormat="1" ht="12.75">
      <c r="B24" s="49" t="s">
        <v>150</v>
      </c>
      <c r="C24" s="52" t="s">
        <v>1777</v>
      </c>
      <c r="D24" s="53" t="s">
        <v>1416</v>
      </c>
      <c r="E24" s="52" t="s">
        <v>1778</v>
      </c>
      <c r="F24" s="53" t="s">
        <v>1779</v>
      </c>
      <c r="G24" s="52" t="s">
        <v>1878</v>
      </c>
      <c r="H24" s="51"/>
      <c r="I24" s="51"/>
      <c r="J24" s="49"/>
      <c r="K24" s="52"/>
      <c r="L24" s="51"/>
    </row>
    <row r="25" spans="2:12" s="35" customFormat="1" ht="12.75">
      <c r="B25" s="49" t="s">
        <v>302</v>
      </c>
      <c r="C25" s="52" t="s">
        <v>1780</v>
      </c>
      <c r="D25" s="66" t="s">
        <v>1873</v>
      </c>
      <c r="E25" s="52" t="s">
        <v>1781</v>
      </c>
      <c r="F25" s="53" t="s">
        <v>1423</v>
      </c>
      <c r="G25" s="52" t="s">
        <v>1218</v>
      </c>
      <c r="H25" s="51"/>
      <c r="I25" s="51"/>
      <c r="J25" s="49"/>
      <c r="K25" s="52"/>
      <c r="L25" s="51"/>
    </row>
    <row r="26" spans="2:12" s="35" customFormat="1" ht="12.75">
      <c r="B26" s="49" t="s">
        <v>41</v>
      </c>
      <c r="C26" s="52" t="s">
        <v>1782</v>
      </c>
      <c r="D26" s="51"/>
      <c r="E26" s="52"/>
      <c r="F26" s="51"/>
      <c r="G26" s="52"/>
      <c r="H26" s="51" t="s">
        <v>1783</v>
      </c>
      <c r="I26" s="51"/>
      <c r="J26" s="49"/>
      <c r="K26" s="52"/>
      <c r="L26" s="51"/>
    </row>
    <row r="27" spans="2:12" s="35" customFormat="1" ht="12.75">
      <c r="B27" s="49" t="s">
        <v>151</v>
      </c>
      <c r="C27" s="52" t="s">
        <v>1021</v>
      </c>
      <c r="D27" s="66" t="s">
        <v>1873</v>
      </c>
      <c r="E27" s="52" t="s">
        <v>1480</v>
      </c>
      <c r="F27" s="53" t="s">
        <v>1784</v>
      </c>
      <c r="G27" s="52" t="s">
        <v>1218</v>
      </c>
      <c r="H27" s="51"/>
      <c r="I27" s="51"/>
      <c r="J27" s="49"/>
      <c r="K27" s="52"/>
      <c r="L27" s="51"/>
    </row>
    <row r="28" spans="2:12" s="35" customFormat="1" ht="12.75">
      <c r="B28" s="49" t="s">
        <v>153</v>
      </c>
      <c r="C28" s="52" t="s">
        <v>1785</v>
      </c>
      <c r="D28" s="66" t="s">
        <v>1873</v>
      </c>
      <c r="E28" s="52" t="s">
        <v>1443</v>
      </c>
      <c r="F28" s="53" t="s">
        <v>1786</v>
      </c>
      <c r="G28" s="52" t="s">
        <v>1466</v>
      </c>
      <c r="H28" s="51"/>
      <c r="I28" s="51"/>
      <c r="J28" s="49"/>
      <c r="K28" s="52"/>
      <c r="L28" s="51"/>
    </row>
    <row r="29" spans="2:12" s="35" customFormat="1" ht="12.75">
      <c r="B29" s="49" t="s">
        <v>155</v>
      </c>
      <c r="C29" s="52" t="s">
        <v>1787</v>
      </c>
      <c r="D29" s="51"/>
      <c r="E29" s="52" t="s">
        <v>1788</v>
      </c>
      <c r="F29" s="53" t="s">
        <v>1789</v>
      </c>
      <c r="G29" s="52"/>
      <c r="H29" s="51"/>
      <c r="I29" s="51"/>
      <c r="J29" s="49"/>
      <c r="K29" s="52"/>
      <c r="L29" s="51"/>
    </row>
    <row r="30" spans="2:12" s="35" customFormat="1" ht="12.75">
      <c r="B30" s="49" t="s">
        <v>9</v>
      </c>
      <c r="C30" s="52"/>
      <c r="D30" s="51"/>
      <c r="E30" s="52"/>
      <c r="F30" s="51"/>
      <c r="G30" s="52"/>
      <c r="H30" s="51" t="s">
        <v>1790</v>
      </c>
      <c r="I30" s="51"/>
      <c r="J30" s="49"/>
      <c r="K30" s="52"/>
      <c r="L30" s="51"/>
    </row>
    <row r="31" spans="2:12" s="35" customFormat="1" ht="12.75">
      <c r="B31" s="49" t="s">
        <v>2499</v>
      </c>
      <c r="C31" s="52" t="s">
        <v>1791</v>
      </c>
      <c r="D31" s="66" t="s">
        <v>1873</v>
      </c>
      <c r="E31" s="52" t="s">
        <v>1792</v>
      </c>
      <c r="F31" s="51" t="s">
        <v>1793</v>
      </c>
      <c r="G31" s="52" t="s">
        <v>1310</v>
      </c>
      <c r="H31" s="51"/>
      <c r="I31" s="51"/>
      <c r="J31" s="49"/>
      <c r="K31" s="52"/>
      <c r="L31" s="51"/>
    </row>
    <row r="32" spans="2:12" s="35" customFormat="1" ht="12.75">
      <c r="B32" s="49" t="s">
        <v>157</v>
      </c>
      <c r="C32" s="52" t="s">
        <v>1794</v>
      </c>
      <c r="D32" s="66" t="s">
        <v>1873</v>
      </c>
      <c r="E32" s="52" t="s">
        <v>1795</v>
      </c>
      <c r="F32" s="53" t="s">
        <v>1476</v>
      </c>
      <c r="G32" s="52" t="s">
        <v>1466</v>
      </c>
      <c r="H32" s="51"/>
      <c r="I32" s="51"/>
      <c r="J32" s="49"/>
      <c r="K32" s="52"/>
      <c r="L32" s="51"/>
    </row>
    <row r="33" spans="2:12" s="35" customFormat="1" ht="12.75">
      <c r="B33" s="49" t="s">
        <v>158</v>
      </c>
      <c r="C33" s="52"/>
      <c r="D33" s="51"/>
      <c r="E33" s="52"/>
      <c r="F33" s="51"/>
      <c r="G33" s="52"/>
      <c r="H33" s="51" t="s">
        <v>1796</v>
      </c>
      <c r="I33" s="51"/>
      <c r="J33" s="49"/>
      <c r="K33" s="52"/>
      <c r="L33" s="51"/>
    </row>
    <row r="34" spans="2:12" s="35" customFormat="1" ht="12.75">
      <c r="B34" s="49" t="s">
        <v>706</v>
      </c>
      <c r="C34" s="52"/>
      <c r="D34" s="51"/>
      <c r="E34" s="52" t="s">
        <v>1797</v>
      </c>
      <c r="F34" s="51" t="s">
        <v>1798</v>
      </c>
      <c r="G34" s="52"/>
      <c r="H34" s="51"/>
      <c r="I34" s="51"/>
      <c r="J34" s="49"/>
      <c r="K34" s="52"/>
      <c r="L34" s="51"/>
    </row>
    <row r="35" spans="2:12" s="35" customFormat="1">
      <c r="B35" s="49" t="s">
        <v>159</v>
      </c>
      <c r="C35" s="52" t="s">
        <v>1799</v>
      </c>
      <c r="D35" s="66" t="s">
        <v>1873</v>
      </c>
      <c r="E35" s="52" t="s">
        <v>1800</v>
      </c>
      <c r="F35" s="53" t="s">
        <v>1801</v>
      </c>
      <c r="G35" s="83" t="s">
        <v>1466</v>
      </c>
      <c r="H35" s="51" t="s">
        <v>1884</v>
      </c>
      <c r="I35" s="56" t="s">
        <v>1885</v>
      </c>
      <c r="J35" s="49"/>
      <c r="K35" s="52"/>
      <c r="L35" s="51"/>
    </row>
    <row r="36" spans="2:12" s="35" customFormat="1" ht="12.75">
      <c r="B36" s="49" t="s">
        <v>160</v>
      </c>
      <c r="C36" s="52" t="s">
        <v>1803</v>
      </c>
      <c r="D36" s="66" t="s">
        <v>1873</v>
      </c>
      <c r="E36" s="52" t="s">
        <v>1804</v>
      </c>
      <c r="F36" s="53" t="s">
        <v>1497</v>
      </c>
      <c r="G36" s="52" t="s">
        <v>1310</v>
      </c>
      <c r="H36" s="51" t="s">
        <v>1805</v>
      </c>
      <c r="I36" s="53" t="s">
        <v>1497</v>
      </c>
      <c r="J36" s="49"/>
      <c r="K36" s="52"/>
      <c r="L36" s="51"/>
    </row>
    <row r="37" spans="2:12" s="35" customFormat="1" ht="12.75">
      <c r="B37" s="49" t="s">
        <v>161</v>
      </c>
      <c r="C37" s="85" t="s">
        <v>1879</v>
      </c>
      <c r="D37" s="50" t="s">
        <v>1793</v>
      </c>
      <c r="E37" s="52" t="s">
        <v>1806</v>
      </c>
      <c r="F37" s="51" t="s">
        <v>1807</v>
      </c>
      <c r="G37" s="52" t="s">
        <v>1466</v>
      </c>
      <c r="H37" s="51"/>
      <c r="I37" s="51"/>
      <c r="J37" s="49"/>
      <c r="K37" s="52"/>
      <c r="L37" s="51"/>
    </row>
    <row r="38" spans="2:12" s="35" customFormat="1" ht="12.75">
      <c r="B38" s="49" t="s">
        <v>42</v>
      </c>
      <c r="C38" s="52"/>
      <c r="D38" s="51"/>
      <c r="E38" s="52"/>
      <c r="F38" s="51"/>
      <c r="G38" s="52"/>
      <c r="H38" s="51" t="s">
        <v>1808</v>
      </c>
      <c r="I38" s="51"/>
      <c r="J38" s="49"/>
      <c r="K38" s="52"/>
      <c r="L38" s="51"/>
    </row>
    <row r="39" spans="2:12" s="35" customFormat="1" ht="12.75">
      <c r="B39" s="49" t="s">
        <v>62</v>
      </c>
      <c r="C39" s="52" t="s">
        <v>1809</v>
      </c>
      <c r="D39" s="53" t="s">
        <v>1810</v>
      </c>
      <c r="E39" s="52" t="s">
        <v>1811</v>
      </c>
      <c r="F39" s="51" t="s">
        <v>1812</v>
      </c>
      <c r="G39" s="52" t="s">
        <v>571</v>
      </c>
      <c r="H39" s="51"/>
      <c r="I39" s="51"/>
      <c r="J39" s="49"/>
      <c r="K39" s="52"/>
      <c r="L39" s="51"/>
    </row>
    <row r="40" spans="2:12" s="35" customFormat="1" ht="12.75">
      <c r="B40" s="49" t="s">
        <v>162</v>
      </c>
      <c r="C40" s="52" t="s">
        <v>1813</v>
      </c>
      <c r="D40" s="66" t="s">
        <v>1873</v>
      </c>
      <c r="E40" s="52" t="s">
        <v>1384</v>
      </c>
      <c r="F40" s="53" t="s">
        <v>1513</v>
      </c>
      <c r="G40" s="52" t="s">
        <v>1738</v>
      </c>
      <c r="H40" s="51"/>
      <c r="I40" s="51"/>
      <c r="J40" s="49"/>
      <c r="K40" s="52"/>
      <c r="L40" s="51"/>
    </row>
    <row r="41" spans="2:12" s="35" customFormat="1" ht="12.75">
      <c r="B41" s="49" t="s">
        <v>163</v>
      </c>
      <c r="C41" s="52" t="s">
        <v>1814</v>
      </c>
      <c r="D41" s="51"/>
      <c r="E41" s="52" t="s">
        <v>1532</v>
      </c>
      <c r="F41" s="53" t="s">
        <v>1524</v>
      </c>
      <c r="G41" s="52"/>
      <c r="H41" s="51" t="s">
        <v>1815</v>
      </c>
      <c r="I41" s="51"/>
      <c r="J41" s="49"/>
      <c r="K41" s="52"/>
      <c r="L41" s="51"/>
    </row>
    <row r="42" spans="2:12" s="35" customFormat="1" ht="12.75">
      <c r="B42" s="49" t="s">
        <v>753</v>
      </c>
      <c r="C42" s="52" t="s">
        <v>1816</v>
      </c>
      <c r="D42" s="53" t="s">
        <v>1526</v>
      </c>
      <c r="E42" s="52" t="s">
        <v>1603</v>
      </c>
      <c r="F42" s="53" t="s">
        <v>1526</v>
      </c>
      <c r="G42" s="52" t="s">
        <v>1310</v>
      </c>
      <c r="H42" s="51"/>
      <c r="I42" s="51"/>
      <c r="J42" s="49"/>
      <c r="K42" s="52"/>
      <c r="L42" s="51"/>
    </row>
    <row r="43" spans="2:12" s="35" customFormat="1" ht="12.75">
      <c r="B43" s="49" t="s">
        <v>713</v>
      </c>
      <c r="C43" s="52" t="s">
        <v>1817</v>
      </c>
      <c r="D43" s="66" t="s">
        <v>1873</v>
      </c>
      <c r="E43" s="52" t="s">
        <v>1818</v>
      </c>
      <c r="F43" s="51" t="s">
        <v>1819</v>
      </c>
      <c r="G43" s="52" t="s">
        <v>1466</v>
      </c>
      <c r="H43" s="51"/>
      <c r="I43" s="51"/>
      <c r="J43" s="49"/>
      <c r="K43" s="52"/>
      <c r="L43" s="51"/>
    </row>
    <row r="44" spans="2:12" s="35" customFormat="1" ht="12.75">
      <c r="B44" s="49" t="s">
        <v>164</v>
      </c>
      <c r="C44" s="52" t="s">
        <v>1820</v>
      </c>
      <c r="D44" s="51"/>
      <c r="E44" s="52" t="s">
        <v>1821</v>
      </c>
      <c r="F44" s="53" t="s">
        <v>1014</v>
      </c>
      <c r="G44" s="52"/>
      <c r="H44" s="51"/>
      <c r="I44" s="51"/>
      <c r="J44" s="49"/>
      <c r="K44" s="52"/>
      <c r="L44" s="51"/>
    </row>
    <row r="45" spans="2:12" s="35" customFormat="1" ht="12.75">
      <c r="B45" s="49" t="s">
        <v>59</v>
      </c>
      <c r="C45" s="52" t="s">
        <v>1822</v>
      </c>
      <c r="D45" s="51"/>
      <c r="E45" s="52"/>
      <c r="F45" s="51"/>
      <c r="G45" s="52"/>
      <c r="H45" s="51" t="s">
        <v>1823</v>
      </c>
      <c r="I45" s="51"/>
      <c r="J45" s="49"/>
      <c r="K45" s="52"/>
      <c r="L45" s="51"/>
    </row>
    <row r="46" spans="2:12" s="35" customFormat="1" ht="12.75">
      <c r="B46" s="49" t="s">
        <v>165</v>
      </c>
      <c r="C46" s="52" t="s">
        <v>919</v>
      </c>
      <c r="D46" s="66" t="s">
        <v>1873</v>
      </c>
      <c r="E46" s="52" t="s">
        <v>1824</v>
      </c>
      <c r="F46" s="53" t="s">
        <v>1549</v>
      </c>
      <c r="G46" s="52" t="s">
        <v>1218</v>
      </c>
      <c r="H46" s="51"/>
      <c r="I46" s="51"/>
      <c r="J46" s="80" t="s">
        <v>1825</v>
      </c>
      <c r="K46" s="61">
        <v>2040</v>
      </c>
      <c r="L46" s="51" t="s">
        <v>1826</v>
      </c>
    </row>
    <row r="47" spans="2:12" s="35" customFormat="1" ht="12.75">
      <c r="B47" s="49" t="s">
        <v>167</v>
      </c>
      <c r="C47" s="52" t="s">
        <v>1827</v>
      </c>
      <c r="D47" s="66" t="s">
        <v>1873</v>
      </c>
      <c r="E47" s="52" t="s">
        <v>1828</v>
      </c>
      <c r="F47" s="53" t="s">
        <v>1829</v>
      </c>
      <c r="G47" s="52" t="s">
        <v>1218</v>
      </c>
      <c r="H47" s="51"/>
      <c r="I47" s="51"/>
      <c r="J47" s="49"/>
      <c r="K47" s="52"/>
      <c r="L47" s="51"/>
    </row>
    <row r="48" spans="2:12" s="35" customFormat="1" ht="12.75">
      <c r="B48" s="49" t="s">
        <v>168</v>
      </c>
      <c r="C48" s="52" t="s">
        <v>1830</v>
      </c>
      <c r="D48" s="66" t="s">
        <v>1873</v>
      </c>
      <c r="E48" s="52" t="s">
        <v>1443</v>
      </c>
      <c r="F48" s="51" t="s">
        <v>1831</v>
      </c>
      <c r="G48" s="52" t="s">
        <v>1218</v>
      </c>
      <c r="H48" s="51"/>
      <c r="I48" s="51"/>
      <c r="J48" s="57" t="s">
        <v>1832</v>
      </c>
      <c r="K48" s="52"/>
      <c r="L48" s="51"/>
    </row>
    <row r="49" spans="2:12" s="35" customFormat="1" ht="12.75">
      <c r="B49" s="49" t="s">
        <v>169</v>
      </c>
      <c r="C49" s="52" t="s">
        <v>1833</v>
      </c>
      <c r="D49" s="66" t="s">
        <v>1834</v>
      </c>
      <c r="E49" s="52" t="s">
        <v>1835</v>
      </c>
      <c r="F49" s="53" t="s">
        <v>1836</v>
      </c>
      <c r="G49" s="52" t="s">
        <v>1837</v>
      </c>
      <c r="H49" s="96" t="s">
        <v>1838</v>
      </c>
      <c r="I49" s="53" t="s">
        <v>1839</v>
      </c>
      <c r="J49" s="49"/>
      <c r="K49" s="52"/>
      <c r="L49" s="51"/>
    </row>
    <row r="50" spans="2:12" s="35" customFormat="1" ht="12.75">
      <c r="B50" s="49" t="s">
        <v>170</v>
      </c>
      <c r="C50" s="52" t="s">
        <v>1813</v>
      </c>
      <c r="D50" s="66" t="s">
        <v>1873</v>
      </c>
      <c r="E50" s="52" t="s">
        <v>1840</v>
      </c>
      <c r="F50" s="53" t="s">
        <v>1841</v>
      </c>
      <c r="G50" s="52" t="s">
        <v>1842</v>
      </c>
      <c r="H50" s="51" t="s">
        <v>1843</v>
      </c>
      <c r="I50" s="53" t="s">
        <v>1589</v>
      </c>
      <c r="J50" s="49"/>
      <c r="K50" s="52"/>
      <c r="L50" s="51"/>
    </row>
    <row r="51" spans="2:12" s="35" customFormat="1" ht="12.75">
      <c r="B51" s="49" t="s">
        <v>719</v>
      </c>
      <c r="C51" s="52" t="s">
        <v>1844</v>
      </c>
      <c r="D51" s="66" t="s">
        <v>1873</v>
      </c>
      <c r="E51" s="52" t="s">
        <v>1323</v>
      </c>
      <c r="F51" s="53" t="s">
        <v>1604</v>
      </c>
      <c r="G51" s="52" t="s">
        <v>1218</v>
      </c>
      <c r="H51" s="51"/>
      <c r="I51" s="51"/>
      <c r="J51" s="49"/>
      <c r="K51" s="52"/>
      <c r="L51" s="51"/>
    </row>
    <row r="52" spans="2:12" s="35" customFormat="1" ht="12.75">
      <c r="B52" s="49" t="s">
        <v>17</v>
      </c>
      <c r="C52" s="52"/>
      <c r="D52" s="51"/>
      <c r="E52" s="52"/>
      <c r="F52" s="51"/>
      <c r="G52" s="52"/>
      <c r="H52" s="51" t="s">
        <v>1883</v>
      </c>
      <c r="I52" s="51"/>
      <c r="J52" s="49"/>
      <c r="K52" s="52"/>
      <c r="L52" s="51"/>
    </row>
    <row r="53" spans="2:12" s="35" customFormat="1" ht="12.75">
      <c r="B53" s="49" t="s">
        <v>171</v>
      </c>
      <c r="C53" s="52" t="s">
        <v>1845</v>
      </c>
      <c r="D53" s="66" t="s">
        <v>1873</v>
      </c>
      <c r="E53" s="52" t="s">
        <v>1846</v>
      </c>
      <c r="F53" s="53" t="s">
        <v>1847</v>
      </c>
      <c r="G53" s="52" t="s">
        <v>1466</v>
      </c>
      <c r="H53" s="51"/>
      <c r="I53" s="51"/>
      <c r="J53" s="49"/>
      <c r="K53" s="52"/>
      <c r="L53" s="51"/>
    </row>
    <row r="54" spans="2:12" s="35" customFormat="1" ht="12.75">
      <c r="B54" s="49" t="s">
        <v>172</v>
      </c>
      <c r="C54" s="52" t="s">
        <v>1848</v>
      </c>
      <c r="D54" s="66" t="s">
        <v>1873</v>
      </c>
      <c r="E54" s="52" t="s">
        <v>1849</v>
      </c>
      <c r="F54" s="53" t="s">
        <v>1850</v>
      </c>
      <c r="G54" s="52" t="s">
        <v>1765</v>
      </c>
      <c r="H54" s="51" t="s">
        <v>1851</v>
      </c>
      <c r="I54" s="53" t="s">
        <v>1617</v>
      </c>
      <c r="J54" s="49"/>
      <c r="K54" s="52"/>
      <c r="L54" s="51"/>
    </row>
    <row r="55" spans="2:12" s="35" customFormat="1" ht="12.75">
      <c r="B55" s="49" t="s">
        <v>173</v>
      </c>
      <c r="C55" s="52" t="s">
        <v>1852</v>
      </c>
      <c r="D55" s="66" t="s">
        <v>1873</v>
      </c>
      <c r="E55" s="52" t="s">
        <v>1778</v>
      </c>
      <c r="F55" s="51" t="s">
        <v>1853</v>
      </c>
      <c r="G55" s="52" t="s">
        <v>1466</v>
      </c>
      <c r="H55" s="51"/>
      <c r="I55" s="51"/>
      <c r="J55" s="49"/>
      <c r="K55" s="52"/>
      <c r="L55" s="51"/>
    </row>
    <row r="56" spans="2:12" s="35" customFormat="1" ht="12.75">
      <c r="B56" s="49" t="s">
        <v>174</v>
      </c>
      <c r="C56" s="52" t="s">
        <v>1854</v>
      </c>
      <c r="D56" s="66" t="s">
        <v>1873</v>
      </c>
      <c r="E56" s="52" t="s">
        <v>1855</v>
      </c>
      <c r="F56" s="53" t="s">
        <v>1856</v>
      </c>
      <c r="G56" s="52" t="s">
        <v>1765</v>
      </c>
      <c r="H56" s="51"/>
      <c r="I56" s="51"/>
      <c r="J56" s="49"/>
      <c r="K56" s="52"/>
      <c r="L56" s="51"/>
    </row>
    <row r="57" spans="2:12" s="35" customFormat="1" ht="12.75">
      <c r="B57" s="49" t="s">
        <v>2500</v>
      </c>
      <c r="C57" s="98" t="s">
        <v>1882</v>
      </c>
      <c r="D57" s="51"/>
      <c r="E57" s="52"/>
      <c r="F57" s="51"/>
      <c r="G57" s="52"/>
      <c r="H57" s="51" t="s">
        <v>1881</v>
      </c>
      <c r="I57" s="51"/>
      <c r="J57" s="49"/>
      <c r="K57" s="52"/>
      <c r="L57" s="51"/>
    </row>
    <row r="58" spans="2:12" s="35" customFormat="1" ht="12.75">
      <c r="B58" s="49" t="s">
        <v>177</v>
      </c>
      <c r="C58" s="85" t="s">
        <v>1877</v>
      </c>
      <c r="D58" s="50" t="s">
        <v>1793</v>
      </c>
      <c r="E58" s="52" t="s">
        <v>1611</v>
      </c>
      <c r="F58" s="53" t="s">
        <v>1663</v>
      </c>
      <c r="G58" s="52" t="s">
        <v>1218</v>
      </c>
      <c r="H58" s="51" t="s">
        <v>1857</v>
      </c>
      <c r="I58" s="53" t="s">
        <v>1858</v>
      </c>
      <c r="J58" s="49"/>
      <c r="K58" s="52"/>
      <c r="L58" s="51"/>
    </row>
    <row r="59" spans="2:12" s="35" customFormat="1" ht="12.75">
      <c r="B59" s="49" t="s">
        <v>178</v>
      </c>
      <c r="C59" s="52" t="s">
        <v>1859</v>
      </c>
      <c r="D59" s="53" t="s">
        <v>1860</v>
      </c>
      <c r="E59" s="52" t="s">
        <v>1861</v>
      </c>
      <c r="F59" s="51" t="s">
        <v>1669</v>
      </c>
      <c r="G59" s="52" t="s">
        <v>1218</v>
      </c>
      <c r="H59" s="51"/>
      <c r="I59" s="51"/>
      <c r="J59" s="49"/>
      <c r="K59" s="52"/>
      <c r="L59" s="51"/>
    </row>
    <row r="60" spans="2:12" s="35" customFormat="1" ht="12.75">
      <c r="B60" s="49" t="s">
        <v>179</v>
      </c>
      <c r="C60" s="52" t="s">
        <v>928</v>
      </c>
      <c r="D60" s="66" t="s">
        <v>1873</v>
      </c>
      <c r="E60" s="52" t="s">
        <v>1480</v>
      </c>
      <c r="F60" s="53" t="s">
        <v>1014</v>
      </c>
      <c r="G60" s="52" t="s">
        <v>1218</v>
      </c>
      <c r="H60" s="51"/>
      <c r="I60" s="51"/>
      <c r="J60" s="49" t="s">
        <v>1862</v>
      </c>
      <c r="K60" s="52">
        <v>2025</v>
      </c>
      <c r="L60" s="51" t="s">
        <v>1863</v>
      </c>
    </row>
    <row r="61" spans="2:12" s="35" customFormat="1" ht="12.75">
      <c r="B61" s="49" t="s">
        <v>1864</v>
      </c>
      <c r="C61" s="52"/>
      <c r="D61" s="51"/>
      <c r="E61" s="52"/>
      <c r="F61" s="51"/>
      <c r="G61" s="52"/>
      <c r="H61" s="51"/>
      <c r="I61" s="51"/>
      <c r="J61" s="49"/>
      <c r="K61" s="52"/>
      <c r="L61" s="51"/>
    </row>
    <row r="62" spans="2:12" s="35" customFormat="1" ht="12.75">
      <c r="B62" s="71" t="s">
        <v>305</v>
      </c>
      <c r="C62" s="52"/>
      <c r="D62" s="51"/>
      <c r="E62" s="52"/>
      <c r="F62" s="51"/>
      <c r="G62" s="52"/>
      <c r="H62" s="51"/>
      <c r="I62" s="51"/>
      <c r="J62" s="99" t="s">
        <v>1865</v>
      </c>
      <c r="K62" s="72">
        <v>2021</v>
      </c>
      <c r="L62" s="66" t="s">
        <v>1866</v>
      </c>
    </row>
    <row r="63" spans="2:12" s="35" customFormat="1" ht="12.75">
      <c r="B63" s="70" t="s">
        <v>322</v>
      </c>
      <c r="C63" s="52"/>
      <c r="D63" s="51"/>
      <c r="E63" s="52"/>
      <c r="F63" s="51"/>
      <c r="G63" s="52"/>
      <c r="H63" s="51"/>
      <c r="I63" s="51"/>
      <c r="J63" s="100" t="s">
        <v>1867</v>
      </c>
      <c r="K63" s="76" t="s">
        <v>1868</v>
      </c>
      <c r="L63" s="50" t="s">
        <v>1869</v>
      </c>
    </row>
    <row r="64" spans="2:12" s="35" customFormat="1" ht="12.75">
      <c r="B64" s="49" t="s">
        <v>70</v>
      </c>
      <c r="C64" s="52"/>
      <c r="D64" s="51"/>
      <c r="E64" s="52"/>
      <c r="F64" s="51"/>
      <c r="G64" s="52"/>
      <c r="H64" s="51"/>
      <c r="I64" s="51"/>
      <c r="J64" s="49"/>
      <c r="K64" s="52"/>
      <c r="L64" s="51"/>
    </row>
    <row r="65" spans="2:12" s="35" customFormat="1" ht="12.75">
      <c r="B65" s="49" t="s">
        <v>781</v>
      </c>
      <c r="C65" s="52"/>
      <c r="D65" s="51"/>
      <c r="E65" s="52" t="s">
        <v>1532</v>
      </c>
      <c r="F65" s="53" t="s">
        <v>1698</v>
      </c>
      <c r="G65" s="52"/>
      <c r="H65" s="51"/>
      <c r="I65" s="51"/>
      <c r="J65" s="49"/>
      <c r="K65" s="52"/>
      <c r="L65" s="51"/>
    </row>
    <row r="66" spans="2:12" s="91" customFormat="1">
      <c r="B66" s="89"/>
      <c r="C66" s="89"/>
      <c r="D66" s="90"/>
      <c r="E66" s="89"/>
      <c r="F66" s="90"/>
      <c r="G66" s="89"/>
      <c r="H66" s="89"/>
      <c r="I66" s="90"/>
      <c r="J66" s="89"/>
      <c r="K66" s="89"/>
      <c r="L66" s="90"/>
    </row>
    <row r="67" spans="2:12" s="91" customFormat="1" ht="16.5" customHeight="1">
      <c r="B67" s="92" t="s">
        <v>1870</v>
      </c>
      <c r="C67" s="93"/>
      <c r="D67" s="101"/>
      <c r="E67" s="93"/>
      <c r="F67" s="101"/>
      <c r="G67" s="89"/>
      <c r="H67" s="89"/>
      <c r="I67" s="90"/>
      <c r="J67" s="89"/>
      <c r="K67" s="89"/>
      <c r="L67" s="90"/>
    </row>
    <row r="68" spans="2:12" s="91" customFormat="1" ht="17.25" customHeight="1">
      <c r="B68" s="92" t="s">
        <v>1871</v>
      </c>
      <c r="C68" s="93"/>
      <c r="D68" s="93"/>
      <c r="E68" s="93"/>
      <c r="F68" s="93"/>
      <c r="G68" s="89"/>
      <c r="H68" s="89"/>
      <c r="I68" s="90"/>
      <c r="J68" s="89"/>
      <c r="K68" s="89"/>
      <c r="L68" s="90"/>
    </row>
    <row r="69" spans="2:12" s="91" customFormat="1">
      <c r="B69" s="93"/>
      <c r="C69" s="93"/>
      <c r="D69" s="101"/>
      <c r="E69" s="93"/>
      <c r="F69" s="101"/>
      <c r="G69" s="89"/>
      <c r="H69" s="89"/>
      <c r="I69" s="90"/>
      <c r="J69" s="89"/>
      <c r="K69" s="89"/>
      <c r="L69" s="90"/>
    </row>
    <row r="70" spans="2:12" s="91" customFormat="1" ht="15" customHeight="1">
      <c r="B70" s="1095" t="s">
        <v>1872</v>
      </c>
      <c r="C70" s="1095"/>
      <c r="D70" s="1095"/>
      <c r="E70" s="1095"/>
      <c r="F70" s="1095"/>
      <c r="G70" s="1095"/>
      <c r="H70" s="1095"/>
      <c r="I70" s="1095"/>
      <c r="J70" s="89"/>
      <c r="K70" s="89"/>
      <c r="L70" s="90"/>
    </row>
    <row r="71" spans="2:12" s="91" customFormat="1">
      <c r="B71" s="1095"/>
      <c r="C71" s="1095"/>
      <c r="D71" s="1095"/>
      <c r="E71" s="1095"/>
      <c r="F71" s="1095"/>
      <c r="G71" s="1095"/>
      <c r="H71" s="1095"/>
      <c r="I71" s="1095"/>
      <c r="J71" s="89"/>
      <c r="K71" s="89"/>
      <c r="L71" s="90"/>
    </row>
    <row r="72" spans="2:12">
      <c r="B72" s="1095"/>
      <c r="C72" s="1095"/>
      <c r="D72" s="1095"/>
      <c r="E72" s="1095"/>
      <c r="F72" s="1095"/>
      <c r="G72" s="1095"/>
      <c r="H72" s="1095"/>
      <c r="I72" s="1095"/>
    </row>
    <row r="73" spans="2:12">
      <c r="B73" s="1095"/>
      <c r="C73" s="1095"/>
      <c r="D73" s="1095"/>
      <c r="E73" s="1095"/>
      <c r="F73" s="1095"/>
      <c r="G73" s="1095"/>
      <c r="H73" s="1095"/>
      <c r="I73" s="1095"/>
    </row>
  </sheetData>
  <mergeCells count="1">
    <mergeCell ref="B70:I73"/>
  </mergeCells>
  <hyperlinks>
    <hyperlink ref="F7" r:id="rId1" xr:uid="{9D1F45C4-6159-4B9A-86D6-C0665A9D668E}"/>
    <hyperlink ref="F9" r:id="rId2" xr:uid="{F81BC149-DA1E-41EF-8F1E-D8AAD0CED814}"/>
    <hyperlink ref="I9" r:id="rId3" xr:uid="{474F00AC-3594-4B4C-A00A-FC12B26403C3}"/>
    <hyperlink ref="F10" r:id="rId4" display="https://www.irena.org/IRENADocuments/Statistical_Profiles/Europe/Bosnia and Herzegovina_Europe_RE_SP.pdf" xr:uid="{6DB2CB2D-E31D-4B00-A985-C01D60D16D70}"/>
    <hyperlink ref="F12" r:id="rId5" xr:uid="{57BD58C8-EAEA-40EC-9272-84EA7292231C}"/>
    <hyperlink ref="I12" r:id="rId6" xr:uid="{5D23454B-3642-45B4-993A-B440FA7E10FC}"/>
    <hyperlink ref="F13" r:id="rId7" display="https://www.irena.org/IRENADocuments/Statistical_Profiles/North America/Canada_North America_RE_SP.pdf" xr:uid="{04D71FA1-7665-4556-A7CA-200CC677AC7D}"/>
    <hyperlink ref="F14" r:id="rId8" xr:uid="{6CB400B7-485B-4C42-A8BE-E3FF86469B0D}"/>
    <hyperlink ref="F16" r:id="rId9" xr:uid="{CA9AB8EB-FE16-4E65-AA83-B2FB33BABC5B}"/>
    <hyperlink ref="F17" r:id="rId10" xr:uid="{4DE20777-CC25-42E5-B93F-E0D0AF1F3CA4}"/>
    <hyperlink ref="F19" r:id="rId11" xr:uid="{45562E35-0F6E-4C92-A20D-224B15F41B1D}"/>
    <hyperlink ref="F20" r:id="rId12" xr:uid="{AF6C0309-B48C-48E6-A371-D266A06D81A6}"/>
    <hyperlink ref="F21" r:id="rId13" xr:uid="{60BBB062-497C-44EB-9281-CE2A88BC91FA}"/>
    <hyperlink ref="I21" r:id="rId14" xr:uid="{8D2030BB-EABF-48D1-B466-3FD5CFCA0CEF}"/>
    <hyperlink ref="D24" r:id="rId15" xr:uid="{0B68D82D-30C2-474E-AAD8-20CE28BBE0EA}"/>
    <hyperlink ref="F24" r:id="rId16" xr:uid="{E7F8D2B6-8D57-4135-AC5C-75ABB8A98792}"/>
    <hyperlink ref="F25" r:id="rId17" xr:uid="{79949A9A-B250-4029-91A3-A5BB185127E3}"/>
    <hyperlink ref="F27" r:id="rId18" xr:uid="{324CAD0B-B7A3-4F0B-A887-EE1985A6444C}"/>
    <hyperlink ref="F28" r:id="rId19" xr:uid="{794C307B-61EA-4114-AB64-016E24DEEAAC}"/>
    <hyperlink ref="F29" r:id="rId20" xr:uid="{65E9A926-B731-405B-A2D2-164AF9174155}"/>
    <hyperlink ref="F32" r:id="rId21" xr:uid="{81C6501F-6114-4249-B651-0D7D47A59D0D}"/>
    <hyperlink ref="F35" r:id="rId22" xr:uid="{8B8611FC-4CF4-43FF-AC57-EF7FD5A59916}"/>
    <hyperlink ref="I35" r:id="rId23" xr:uid="{C9A580D1-35A4-46A0-8DD7-2408E557E17B}"/>
    <hyperlink ref="F36" r:id="rId24" xr:uid="{A7A953E1-AF43-4715-9A25-6FBE36230361}"/>
    <hyperlink ref="I36" r:id="rId25" xr:uid="{82E1B6E6-E4A1-4F16-8127-FD47065BDD00}"/>
    <hyperlink ref="D39" r:id="rId26" xr:uid="{9962F5ED-DC3D-4272-93A2-DDF7023C3802}"/>
    <hyperlink ref="F40" r:id="rId27" xr:uid="{3240891C-8836-4761-AA08-E91B08595C6B}"/>
    <hyperlink ref="F41" r:id="rId28" display="https://www.irena.org/IRENADocuments/Statistical_Profiles/North America/Mexico_North America_RE_SP.pdf" xr:uid="{B7C5B859-7879-4789-8681-50771FDF0DFB}"/>
    <hyperlink ref="D42" r:id="rId29" xr:uid="{8580C42E-9823-4724-9B34-76C978213137}"/>
    <hyperlink ref="F42" r:id="rId30" xr:uid="{4144A8BB-D014-44AA-91A3-86AE1023EBC6}"/>
    <hyperlink ref="F44" r:id="rId31" xr:uid="{87C355D9-CF81-4038-A4D6-0A53A1C769A4}"/>
    <hyperlink ref="F46" r:id="rId32" xr:uid="{3B5FBA8D-8EA6-435C-89D4-729310D257AD}"/>
    <hyperlink ref="F47" r:id="rId33" xr:uid="{6DD007B8-2D24-4D26-81AC-F825C464370B}"/>
    <hyperlink ref="F49" r:id="rId34" display="https://ec.europa.eu/energy/sites/ener/files/documents/ec_courtesy_translation_pt_necp.pdf" xr:uid="{77A9D35E-815D-4E80-99EA-2BDC030CAFC3}"/>
    <hyperlink ref="I49" r:id="rId35" xr:uid="{4837AD4A-8BEA-4B10-A121-646A3E004816}"/>
    <hyperlink ref="F50" r:id="rId36" xr:uid="{63C5669F-1BF5-477D-A2F4-1F72AE11546D}"/>
    <hyperlink ref="I50" r:id="rId37" xr:uid="{4F804002-91DE-46B5-A423-2C0BC581ACBC}"/>
    <hyperlink ref="F51" r:id="rId38" xr:uid="{C99278DA-AF25-4793-99B2-53E92A02CEF5}"/>
    <hyperlink ref="F53" r:id="rId39" xr:uid="{5444CCB6-8188-4F5C-873F-8D60547C1A1C}"/>
    <hyperlink ref="F54" r:id="rId40" xr:uid="{88B89CFE-4B34-4522-8BB8-F8B12C371D8D}"/>
    <hyperlink ref="I54" r:id="rId41" xr:uid="{25A106DF-5207-4FE2-B8F5-006530D6FD93}"/>
    <hyperlink ref="F56" r:id="rId42" xr:uid="{140CAF2D-E8D8-4A07-9ACA-ABA755A3116E}"/>
    <hyperlink ref="F58" r:id="rId43" xr:uid="{8CBFFA03-9222-406D-A935-A5BC2DEDA0F2}"/>
    <hyperlink ref="I58" r:id="rId44" display="https://policy.asiapacificenergy.org/sites/default/files/National Renewable Energy Action Plan for Turkey.pdf" xr:uid="{4089FD18-DBA5-46CA-BB0A-D26CA15772EF}"/>
    <hyperlink ref="D59" r:id="rId45" xr:uid="{F71B4085-8A35-42CC-AEA9-200E81988107}"/>
    <hyperlink ref="F60" r:id="rId46" xr:uid="{10B6E416-D9C8-48D0-ADAA-CE8220ADE89C}"/>
    <hyperlink ref="F65" r:id="rId47" display="https://www.irena.org/IRENADocuments/Statistical_Profiles/Middle East/Yemen_Middle East_RE_SP.pdf" xr:uid="{34BB71AD-F7E0-4FC2-89D6-AA7144B16A78}"/>
    <hyperlink ref="I11" r:id="rId48" xr:uid="{6C25FC52-AAA2-45DA-8B7B-245216EE46DA}"/>
    <hyperlink ref="A1" location="Contents!A1" display="Table of Contents" xr:uid="{DCAD1DE5-EA8C-40C4-B5C6-19C350EF6DF9}"/>
  </hyperlinks>
  <pageMargins left="0.7" right="0.7" top="0.75" bottom="0.75" header="0.3" footer="0.3"/>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083873-6079-4034-9E2E-51A0DE5086D9}">
  <sheetPr>
    <tabColor theme="7"/>
  </sheetPr>
  <dimension ref="A1:S257"/>
  <sheetViews>
    <sheetView zoomScaleNormal="100" workbookViewId="0"/>
  </sheetViews>
  <sheetFormatPr defaultRowHeight="15"/>
  <cols>
    <col min="1" max="1" width="17" style="40" bestFit="1" customWidth="1"/>
    <col min="2" max="2" width="35.85546875" customWidth="1"/>
    <col min="3" max="3" width="14.42578125" customWidth="1"/>
    <col min="4" max="4" width="9.140625" style="45"/>
    <col min="5" max="5" width="15.5703125" customWidth="1"/>
    <col min="6" max="6" width="9.140625" style="45"/>
    <col min="7" max="7" width="18.5703125" customWidth="1"/>
    <col min="8" max="8" width="15.42578125" customWidth="1"/>
    <col min="9" max="9" width="9.140625" style="45"/>
    <col min="10" max="10" width="16.42578125" customWidth="1"/>
    <col min="11" max="11" width="11.7109375" customWidth="1"/>
    <col min="12" max="12" width="9.140625" style="45"/>
    <col min="13" max="13" width="19.7109375" customWidth="1"/>
    <col min="14" max="14" width="9.140625" style="45"/>
    <col min="15" max="15" width="15" customWidth="1"/>
    <col min="16" max="16" width="9.140625" style="45"/>
    <col min="17" max="17" width="20.28515625" customWidth="1"/>
    <col min="18" max="18" width="13.42578125" customWidth="1"/>
    <col min="19" max="19" width="9.140625" style="45"/>
  </cols>
  <sheetData>
    <row r="1" spans="1:19">
      <c r="A1" s="232" t="s">
        <v>3717</v>
      </c>
      <c r="B1" s="104" t="s">
        <v>4574</v>
      </c>
      <c r="C1" s="110"/>
      <c r="D1" s="123"/>
      <c r="E1" s="110"/>
      <c r="F1" s="124"/>
      <c r="G1" s="104"/>
      <c r="H1" s="104"/>
      <c r="I1" s="195"/>
      <c r="J1" s="194"/>
      <c r="K1" s="194"/>
      <c r="L1" s="195"/>
      <c r="M1" s="111"/>
      <c r="N1" s="128"/>
      <c r="O1" s="111"/>
      <c r="P1" s="128"/>
    </row>
    <row r="2" spans="1:19" ht="14.25" customHeight="1">
      <c r="B2" s="1096" t="s">
        <v>2420</v>
      </c>
      <c r="C2" s="1096"/>
      <c r="D2" s="1096"/>
      <c r="E2" s="1096"/>
      <c r="F2" s="1096"/>
      <c r="G2" s="1096"/>
      <c r="H2" s="1096"/>
      <c r="I2" s="1096"/>
      <c r="J2" s="1096"/>
      <c r="K2" s="1096"/>
      <c r="L2" s="1096"/>
      <c r="M2" s="1096"/>
      <c r="N2" s="1096"/>
      <c r="O2" s="1096"/>
      <c r="P2" s="1096"/>
    </row>
    <row r="4" spans="1:19" ht="38.25">
      <c r="B4" s="140" t="s">
        <v>0</v>
      </c>
      <c r="C4" s="140" t="s">
        <v>2421</v>
      </c>
      <c r="D4" s="140" t="s">
        <v>540</v>
      </c>
      <c r="E4" s="140" t="s">
        <v>1886</v>
      </c>
      <c r="F4" s="140" t="s">
        <v>540</v>
      </c>
      <c r="G4" s="140" t="s">
        <v>1887</v>
      </c>
      <c r="H4" s="140" t="s">
        <v>1167</v>
      </c>
      <c r="I4" s="140" t="s">
        <v>540</v>
      </c>
      <c r="J4" s="140" t="s">
        <v>145</v>
      </c>
      <c r="K4" s="140" t="s">
        <v>499</v>
      </c>
      <c r="L4" s="140" t="s">
        <v>540</v>
      </c>
      <c r="M4" s="140" t="s">
        <v>1888</v>
      </c>
      <c r="N4" s="140" t="s">
        <v>540</v>
      </c>
      <c r="O4" s="140" t="s">
        <v>1889</v>
      </c>
      <c r="P4" s="140" t="s">
        <v>540</v>
      </c>
      <c r="Q4" s="140" t="s">
        <v>1890</v>
      </c>
      <c r="R4" s="140" t="s">
        <v>1167</v>
      </c>
      <c r="S4" s="140" t="s">
        <v>540</v>
      </c>
    </row>
    <row r="5" spans="1:19">
      <c r="B5" s="49" t="s">
        <v>16</v>
      </c>
      <c r="C5" s="52" t="s">
        <v>1892</v>
      </c>
      <c r="D5" s="53" t="s">
        <v>1893</v>
      </c>
      <c r="E5" s="52"/>
      <c r="F5" s="137"/>
      <c r="G5" s="84"/>
      <c r="H5" s="52"/>
      <c r="I5" s="51"/>
      <c r="J5" s="52"/>
      <c r="K5" s="52"/>
      <c r="L5" s="51"/>
      <c r="M5" s="52"/>
      <c r="N5" s="51"/>
      <c r="O5" s="129"/>
      <c r="P5" s="51"/>
      <c r="Q5" s="55"/>
      <c r="R5" s="49"/>
      <c r="S5" s="51"/>
    </row>
    <row r="6" spans="1:19">
      <c r="B6" s="49" t="s">
        <v>676</v>
      </c>
      <c r="C6" s="52" t="s">
        <v>1894</v>
      </c>
      <c r="D6" s="53" t="s">
        <v>1893</v>
      </c>
      <c r="E6" s="52"/>
      <c r="F6" s="137"/>
      <c r="G6" s="84"/>
      <c r="H6" s="52"/>
      <c r="I6" s="51"/>
      <c r="J6" s="52"/>
      <c r="K6" s="52"/>
      <c r="L6" s="51"/>
      <c r="M6" s="64" t="s">
        <v>2425</v>
      </c>
      <c r="N6" s="56" t="s">
        <v>1891</v>
      </c>
      <c r="O6" s="129"/>
      <c r="P6" s="51"/>
      <c r="Q6" s="55"/>
      <c r="R6" s="49"/>
      <c r="S6" s="51"/>
    </row>
    <row r="7" spans="1:19">
      <c r="B7" s="49" t="s">
        <v>32</v>
      </c>
      <c r="C7" s="52" t="s">
        <v>1895</v>
      </c>
      <c r="D7" s="53" t="s">
        <v>1893</v>
      </c>
      <c r="E7" s="52" t="s">
        <v>2222</v>
      </c>
      <c r="F7" s="62" t="s">
        <v>1896</v>
      </c>
      <c r="G7" s="84" t="s">
        <v>571</v>
      </c>
      <c r="H7" s="55" t="s">
        <v>1251</v>
      </c>
      <c r="I7" s="62" t="s">
        <v>1897</v>
      </c>
      <c r="J7" s="52"/>
      <c r="K7" s="52"/>
      <c r="L7" s="51"/>
      <c r="M7" s="52"/>
      <c r="N7" s="51"/>
      <c r="O7" s="129"/>
      <c r="P7" s="53"/>
      <c r="Q7" s="55"/>
      <c r="R7" s="49"/>
      <c r="S7" s="51"/>
    </row>
    <row r="8" spans="1:19">
      <c r="B8" s="49" t="s">
        <v>2426</v>
      </c>
      <c r="C8" s="52" t="s">
        <v>1898</v>
      </c>
      <c r="D8" s="53" t="s">
        <v>1893</v>
      </c>
      <c r="E8" s="52"/>
      <c r="F8" s="51"/>
      <c r="G8" s="84"/>
      <c r="H8" s="52" t="s">
        <v>2435</v>
      </c>
      <c r="I8" s="62" t="s">
        <v>1899</v>
      </c>
      <c r="J8" s="52"/>
      <c r="K8" s="52"/>
      <c r="L8" s="51"/>
      <c r="M8" s="52"/>
      <c r="N8" s="51"/>
      <c r="O8" s="129"/>
      <c r="P8" s="51"/>
      <c r="Q8" s="55"/>
      <c r="R8" s="49"/>
      <c r="S8" s="51"/>
    </row>
    <row r="9" spans="1:19">
      <c r="B9" s="49" t="s">
        <v>553</v>
      </c>
      <c r="C9" s="52" t="s">
        <v>1900</v>
      </c>
      <c r="D9" s="53" t="s">
        <v>1893</v>
      </c>
      <c r="E9" s="52" t="s">
        <v>1025</v>
      </c>
      <c r="F9" s="62" t="s">
        <v>1901</v>
      </c>
      <c r="G9" s="84" t="s">
        <v>571</v>
      </c>
      <c r="H9" s="52" t="s">
        <v>1186</v>
      </c>
      <c r="I9" s="53" t="s">
        <v>1901</v>
      </c>
      <c r="J9" s="52"/>
      <c r="K9" s="52"/>
      <c r="L9" s="51"/>
      <c r="M9" s="52"/>
      <c r="N9" s="51"/>
      <c r="O9" s="129"/>
      <c r="P9" s="51"/>
      <c r="Q9" s="55"/>
      <c r="R9" s="49"/>
      <c r="S9" s="51"/>
    </row>
    <row r="10" spans="1:19">
      <c r="B10" s="49" t="s">
        <v>69</v>
      </c>
      <c r="C10" s="52" t="s">
        <v>1902</v>
      </c>
      <c r="D10" s="53" t="s">
        <v>1893</v>
      </c>
      <c r="E10" s="52"/>
      <c r="F10" s="137"/>
      <c r="G10" s="84"/>
      <c r="H10" s="52" t="s">
        <v>2408</v>
      </c>
      <c r="I10" s="51" t="s">
        <v>2414</v>
      </c>
      <c r="J10" s="52"/>
      <c r="K10" s="52"/>
      <c r="L10" s="51"/>
      <c r="M10" s="52"/>
      <c r="N10" s="51"/>
      <c r="O10" s="129"/>
      <c r="P10" s="51"/>
      <c r="Q10" s="55"/>
      <c r="R10" s="49"/>
      <c r="S10" s="51"/>
    </row>
    <row r="11" spans="1:19">
      <c r="B11" s="49" t="s">
        <v>678</v>
      </c>
      <c r="C11" s="52" t="s">
        <v>1903</v>
      </c>
      <c r="D11" s="53" t="s">
        <v>1893</v>
      </c>
      <c r="E11" s="52" t="s">
        <v>1904</v>
      </c>
      <c r="F11" s="62" t="s">
        <v>1905</v>
      </c>
      <c r="G11" s="83" t="s">
        <v>1424</v>
      </c>
      <c r="H11" s="55" t="s">
        <v>1473</v>
      </c>
      <c r="I11" s="62" t="s">
        <v>1905</v>
      </c>
      <c r="J11" s="52"/>
      <c r="K11" s="52"/>
      <c r="L11" s="51"/>
      <c r="M11" s="52" t="s">
        <v>1906</v>
      </c>
      <c r="N11" s="53" t="s">
        <v>1907</v>
      </c>
      <c r="O11" s="129"/>
      <c r="P11" s="51"/>
      <c r="Q11" s="55"/>
      <c r="R11" s="49"/>
      <c r="S11" s="51"/>
    </row>
    <row r="12" spans="1:19">
      <c r="B12" s="49" t="s">
        <v>272</v>
      </c>
      <c r="C12" s="134" t="s">
        <v>1908</v>
      </c>
      <c r="D12" s="53" t="s">
        <v>1893</v>
      </c>
      <c r="E12" s="52" t="s">
        <v>1909</v>
      </c>
      <c r="F12" s="62" t="s">
        <v>1910</v>
      </c>
      <c r="G12" s="84" t="s">
        <v>571</v>
      </c>
      <c r="H12" s="52"/>
      <c r="I12" s="51"/>
      <c r="J12" s="52" t="s">
        <v>1911</v>
      </c>
      <c r="K12" s="52">
        <v>2020</v>
      </c>
      <c r="L12" s="51"/>
      <c r="M12" s="52"/>
      <c r="N12" s="51"/>
      <c r="O12" s="129"/>
      <c r="P12" s="51"/>
      <c r="Q12" s="55"/>
      <c r="R12" s="49"/>
      <c r="S12" s="51"/>
    </row>
    <row r="13" spans="1:19">
      <c r="B13" s="49" t="s">
        <v>2427</v>
      </c>
      <c r="C13" s="52" t="s">
        <v>1912</v>
      </c>
      <c r="D13" s="53" t="s">
        <v>1913</v>
      </c>
      <c r="E13" s="52" t="s">
        <v>2434</v>
      </c>
      <c r="F13" s="62" t="s">
        <v>1914</v>
      </c>
      <c r="G13" s="83" t="s">
        <v>1424</v>
      </c>
      <c r="H13" s="52"/>
      <c r="I13" s="51"/>
      <c r="J13" s="55" t="s">
        <v>1915</v>
      </c>
      <c r="K13" s="52" t="s">
        <v>1916</v>
      </c>
      <c r="L13" s="53" t="s">
        <v>1917</v>
      </c>
      <c r="M13" s="52"/>
      <c r="N13" s="51"/>
      <c r="O13" s="129"/>
      <c r="P13" s="51"/>
      <c r="Q13" s="55"/>
      <c r="R13" s="49"/>
      <c r="S13" s="51"/>
    </row>
    <row r="14" spans="1:19">
      <c r="B14" s="70" t="s">
        <v>274</v>
      </c>
      <c r="C14" s="52" t="s">
        <v>1894</v>
      </c>
      <c r="D14" s="53" t="s">
        <v>1921</v>
      </c>
      <c r="E14" s="52" t="s">
        <v>1909</v>
      </c>
      <c r="F14" s="62" t="s">
        <v>1922</v>
      </c>
      <c r="G14" s="83" t="s">
        <v>1424</v>
      </c>
      <c r="H14" s="52"/>
      <c r="I14" s="51"/>
      <c r="J14" s="52" t="s">
        <v>1911</v>
      </c>
      <c r="K14" s="52">
        <v>2020</v>
      </c>
      <c r="L14" s="51"/>
      <c r="M14" s="52" t="s">
        <v>1923</v>
      </c>
      <c r="N14" s="56" t="s">
        <v>1921</v>
      </c>
      <c r="O14" s="129"/>
      <c r="P14" s="51"/>
      <c r="Q14" s="55"/>
      <c r="R14" s="49"/>
      <c r="S14" s="51"/>
    </row>
    <row r="15" spans="1:19">
      <c r="B15" s="70" t="s">
        <v>790</v>
      </c>
      <c r="C15" s="52"/>
      <c r="D15" s="51"/>
      <c r="E15" s="52"/>
      <c r="F15" s="51"/>
      <c r="G15" s="84"/>
      <c r="H15" s="52" t="s">
        <v>1926</v>
      </c>
      <c r="I15" s="62" t="s">
        <v>1927</v>
      </c>
      <c r="J15" s="52"/>
      <c r="K15" s="52"/>
      <c r="L15" s="51"/>
      <c r="M15" s="52"/>
      <c r="N15" s="51"/>
      <c r="O15" s="129"/>
      <c r="P15" s="51"/>
      <c r="Q15" s="55"/>
      <c r="R15" s="49"/>
      <c r="S15" s="51"/>
    </row>
    <row r="16" spans="1:19">
      <c r="B16" s="70" t="s">
        <v>317</v>
      </c>
      <c r="C16" s="52" t="s">
        <v>1933</v>
      </c>
      <c r="D16" s="53" t="s">
        <v>1925</v>
      </c>
      <c r="E16" s="52"/>
      <c r="F16" s="51"/>
      <c r="G16" s="84"/>
      <c r="H16" s="52" t="s">
        <v>1209</v>
      </c>
      <c r="I16" s="62" t="s">
        <v>1925</v>
      </c>
      <c r="J16" s="52" t="s">
        <v>1911</v>
      </c>
      <c r="K16" s="52">
        <v>2030</v>
      </c>
      <c r="L16" s="51"/>
      <c r="M16" s="52"/>
      <c r="N16" s="51"/>
      <c r="O16" s="129"/>
      <c r="P16" s="51"/>
      <c r="Q16" s="52"/>
      <c r="R16" s="49"/>
      <c r="S16" s="51"/>
    </row>
    <row r="17" spans="2:19" ht="28.5" customHeight="1">
      <c r="B17" s="70" t="s">
        <v>319</v>
      </c>
      <c r="C17" s="52" t="s">
        <v>1918</v>
      </c>
      <c r="D17" s="50" t="s">
        <v>1919</v>
      </c>
      <c r="E17" s="52"/>
      <c r="F17" s="137"/>
      <c r="G17" s="84"/>
      <c r="H17" s="54" t="s">
        <v>2415</v>
      </c>
      <c r="I17" s="53" t="s">
        <v>1920</v>
      </c>
      <c r="J17" s="52" t="s">
        <v>1911</v>
      </c>
      <c r="K17" s="52">
        <v>2022</v>
      </c>
      <c r="L17" s="51"/>
      <c r="M17" s="52"/>
      <c r="N17" s="51"/>
      <c r="O17" s="129"/>
      <c r="P17" s="51"/>
      <c r="Q17" s="55"/>
      <c r="R17" s="49"/>
      <c r="S17" s="51"/>
    </row>
    <row r="18" spans="2:19">
      <c r="B18" s="70" t="s">
        <v>353</v>
      </c>
      <c r="C18" s="52" t="s">
        <v>1928</v>
      </c>
      <c r="D18" s="53" t="s">
        <v>1925</v>
      </c>
      <c r="E18" s="52"/>
      <c r="F18" s="137"/>
      <c r="G18" s="84"/>
      <c r="H18" s="52" t="s">
        <v>1926</v>
      </c>
      <c r="I18" s="53" t="s">
        <v>1929</v>
      </c>
      <c r="J18" s="52"/>
      <c r="K18" s="52"/>
      <c r="L18" s="51"/>
      <c r="M18" s="52"/>
      <c r="N18" s="51"/>
      <c r="O18" s="129"/>
      <c r="P18" s="51"/>
      <c r="Q18" s="55"/>
      <c r="R18" s="49"/>
      <c r="S18" s="51"/>
    </row>
    <row r="19" spans="2:19">
      <c r="B19" s="70" t="s">
        <v>792</v>
      </c>
      <c r="C19" s="52" t="s">
        <v>1930</v>
      </c>
      <c r="D19" s="53" t="s">
        <v>1690</v>
      </c>
      <c r="E19" s="52" t="s">
        <v>1348</v>
      </c>
      <c r="F19" s="62" t="s">
        <v>1690</v>
      </c>
      <c r="G19" s="83" t="s">
        <v>1424</v>
      </c>
      <c r="H19" s="52" t="s">
        <v>2407</v>
      </c>
      <c r="I19" s="62" t="s">
        <v>1690</v>
      </c>
      <c r="J19" s="52"/>
      <c r="K19" s="52"/>
      <c r="L19" s="51"/>
      <c r="M19" s="52"/>
      <c r="N19" s="51"/>
      <c r="O19" s="129"/>
      <c r="P19" s="53"/>
      <c r="Q19" s="55"/>
      <c r="R19" s="49"/>
      <c r="S19" s="51"/>
    </row>
    <row r="20" spans="2:19">
      <c r="B20" s="70" t="s">
        <v>2428</v>
      </c>
      <c r="C20" s="52" t="s">
        <v>1931</v>
      </c>
      <c r="D20" s="53" t="s">
        <v>1925</v>
      </c>
      <c r="E20" s="52" t="s">
        <v>2433</v>
      </c>
      <c r="F20" s="62" t="s">
        <v>1932</v>
      </c>
      <c r="G20" s="84" t="s">
        <v>571</v>
      </c>
      <c r="H20" s="55"/>
      <c r="I20" s="51"/>
      <c r="J20" s="52"/>
      <c r="K20" s="52"/>
      <c r="L20" s="51"/>
      <c r="M20" s="52"/>
      <c r="N20" s="51"/>
      <c r="O20" s="129"/>
      <c r="P20" s="51"/>
      <c r="Q20" s="52"/>
      <c r="R20" s="49"/>
      <c r="S20" s="51"/>
    </row>
    <row r="21" spans="2:19">
      <c r="B21" s="49" t="s">
        <v>134</v>
      </c>
      <c r="C21" s="52" t="s">
        <v>1934</v>
      </c>
      <c r="D21" s="53" t="s">
        <v>1893</v>
      </c>
      <c r="E21" s="52" t="s">
        <v>1935</v>
      </c>
      <c r="F21" s="62" t="s">
        <v>1199</v>
      </c>
      <c r="G21" s="83" t="s">
        <v>1424</v>
      </c>
      <c r="H21" s="55" t="s">
        <v>1936</v>
      </c>
      <c r="I21" s="53" t="s">
        <v>1937</v>
      </c>
      <c r="J21" s="52" t="s">
        <v>1911</v>
      </c>
      <c r="K21" s="52">
        <v>2030</v>
      </c>
      <c r="L21" s="51"/>
      <c r="M21" s="64" t="s">
        <v>2430</v>
      </c>
      <c r="N21" s="56" t="s">
        <v>1938</v>
      </c>
      <c r="O21" s="129"/>
      <c r="P21" s="51"/>
      <c r="Q21" s="55"/>
      <c r="R21" s="57" t="s">
        <v>1209</v>
      </c>
      <c r="S21" s="53" t="s">
        <v>1201</v>
      </c>
    </row>
    <row r="22" spans="2:19">
      <c r="B22" s="49" t="s">
        <v>679</v>
      </c>
      <c r="C22" s="52" t="s">
        <v>1939</v>
      </c>
      <c r="D22" s="53" t="s">
        <v>1893</v>
      </c>
      <c r="E22" s="52" t="s">
        <v>1000</v>
      </c>
      <c r="F22" s="62" t="s">
        <v>1940</v>
      </c>
      <c r="G22" s="84" t="s">
        <v>571</v>
      </c>
      <c r="H22" s="61" t="s">
        <v>1045</v>
      </c>
      <c r="I22" s="53" t="s">
        <v>1941</v>
      </c>
      <c r="J22" s="52"/>
      <c r="K22" s="52"/>
      <c r="L22" s="51"/>
      <c r="M22" s="52"/>
      <c r="N22" s="51"/>
      <c r="O22" s="129"/>
      <c r="P22" s="51"/>
      <c r="Q22" s="55"/>
      <c r="R22" s="49"/>
      <c r="S22" s="51"/>
    </row>
    <row r="23" spans="2:19">
      <c r="B23" s="49" t="s">
        <v>569</v>
      </c>
      <c r="C23" s="52" t="s">
        <v>1942</v>
      </c>
      <c r="D23" s="53" t="s">
        <v>1893</v>
      </c>
      <c r="E23" s="52" t="s">
        <v>1548</v>
      </c>
      <c r="F23" s="62" t="s">
        <v>1187</v>
      </c>
      <c r="G23" s="84" t="s">
        <v>571</v>
      </c>
      <c r="H23" s="52" t="s">
        <v>1045</v>
      </c>
      <c r="I23" s="53" t="s">
        <v>1187</v>
      </c>
      <c r="J23" s="52"/>
      <c r="K23" s="52"/>
      <c r="L23" s="51"/>
      <c r="M23" s="52"/>
      <c r="N23" s="51"/>
      <c r="O23" s="129"/>
      <c r="P23" s="51"/>
      <c r="Q23" s="55"/>
      <c r="R23" s="49"/>
      <c r="S23" s="51"/>
    </row>
    <row r="24" spans="2:19">
      <c r="B24" s="49" t="s">
        <v>570</v>
      </c>
      <c r="C24" s="52" t="s">
        <v>1943</v>
      </c>
      <c r="D24" s="53" t="s">
        <v>1913</v>
      </c>
      <c r="E24" s="52"/>
      <c r="F24" s="51"/>
      <c r="G24" s="84"/>
      <c r="H24" s="52" t="s">
        <v>2406</v>
      </c>
      <c r="I24" s="62" t="s">
        <v>1944</v>
      </c>
      <c r="J24" s="52"/>
      <c r="K24" s="52"/>
      <c r="L24" s="51"/>
      <c r="M24" s="52"/>
      <c r="N24" s="51"/>
      <c r="O24" s="129"/>
      <c r="P24" s="53"/>
      <c r="Q24" s="55"/>
      <c r="R24" s="49"/>
      <c r="S24" s="51"/>
    </row>
    <row r="25" spans="2:19">
      <c r="B25" s="49" t="s">
        <v>12</v>
      </c>
      <c r="C25" s="52" t="s">
        <v>1945</v>
      </c>
      <c r="D25" s="53" t="s">
        <v>1913</v>
      </c>
      <c r="E25" s="52" t="s">
        <v>1025</v>
      </c>
      <c r="F25" s="62" t="s">
        <v>1946</v>
      </c>
      <c r="G25" s="84" t="s">
        <v>571</v>
      </c>
      <c r="H25" s="61" t="s">
        <v>1947</v>
      </c>
      <c r="I25" s="53" t="s">
        <v>1948</v>
      </c>
      <c r="J25" s="52"/>
      <c r="K25" s="52"/>
      <c r="L25" s="51"/>
      <c r="M25" s="52" t="s">
        <v>1949</v>
      </c>
      <c r="N25" s="53" t="s">
        <v>1950</v>
      </c>
      <c r="O25" s="129"/>
      <c r="P25" s="53"/>
      <c r="Q25" s="55"/>
      <c r="R25" s="49"/>
      <c r="S25" s="51"/>
    </row>
    <row r="26" spans="2:19">
      <c r="B26" s="49" t="s">
        <v>278</v>
      </c>
      <c r="C26" s="52" t="s">
        <v>1951</v>
      </c>
      <c r="D26" s="53" t="s">
        <v>1913</v>
      </c>
      <c r="E26" s="52"/>
      <c r="F26" s="137"/>
      <c r="G26" s="84"/>
      <c r="H26" s="52" t="s">
        <v>1952</v>
      </c>
      <c r="I26" s="51" t="s">
        <v>1953</v>
      </c>
      <c r="J26" s="52" t="s">
        <v>1911</v>
      </c>
      <c r="K26" s="52" t="s">
        <v>1916</v>
      </c>
      <c r="L26" s="51"/>
      <c r="M26" s="52"/>
      <c r="N26" s="51"/>
      <c r="O26" s="129"/>
      <c r="P26" s="51"/>
      <c r="Q26" s="55"/>
      <c r="R26" s="49"/>
      <c r="S26" s="51"/>
    </row>
    <row r="27" spans="2:19">
      <c r="B27" s="49" t="s">
        <v>136</v>
      </c>
      <c r="C27" s="52" t="s">
        <v>1954</v>
      </c>
      <c r="D27" s="53" t="s">
        <v>1893</v>
      </c>
      <c r="E27" s="52" t="s">
        <v>1904</v>
      </c>
      <c r="F27" s="62" t="s">
        <v>1955</v>
      </c>
      <c r="G27" s="84" t="s">
        <v>1424</v>
      </c>
      <c r="H27" s="52"/>
      <c r="I27" s="137"/>
      <c r="J27" s="52"/>
      <c r="K27" s="52"/>
      <c r="L27" s="51"/>
      <c r="M27" s="64" t="s">
        <v>2431</v>
      </c>
      <c r="N27" s="53" t="s">
        <v>1956</v>
      </c>
      <c r="O27" s="49"/>
      <c r="P27" s="51"/>
      <c r="Q27" s="55"/>
      <c r="R27" s="55" t="s">
        <v>1957</v>
      </c>
      <c r="S27" s="50" t="s">
        <v>1958</v>
      </c>
    </row>
    <row r="28" spans="2:19">
      <c r="B28" s="49" t="s">
        <v>681</v>
      </c>
      <c r="C28" s="52" t="s">
        <v>1959</v>
      </c>
      <c r="D28" s="53" t="s">
        <v>1893</v>
      </c>
      <c r="E28" s="52"/>
      <c r="F28" s="137"/>
      <c r="G28" s="84"/>
      <c r="H28" s="52" t="s">
        <v>1960</v>
      </c>
      <c r="I28" s="53" t="s">
        <v>1961</v>
      </c>
      <c r="J28" s="52"/>
      <c r="K28" s="52"/>
      <c r="L28" s="51"/>
      <c r="M28" s="52"/>
      <c r="N28" s="51"/>
      <c r="O28" s="129"/>
      <c r="P28" s="51"/>
      <c r="Q28" s="55"/>
      <c r="R28" s="49"/>
      <c r="S28" s="51"/>
    </row>
    <row r="29" spans="2:19">
      <c r="B29" s="49" t="s">
        <v>22</v>
      </c>
      <c r="C29" s="52" t="s">
        <v>1962</v>
      </c>
      <c r="D29" s="53" t="s">
        <v>1893</v>
      </c>
      <c r="E29" s="52"/>
      <c r="F29" s="137"/>
      <c r="G29" s="84"/>
      <c r="H29" s="52"/>
      <c r="I29" s="53"/>
      <c r="J29" s="52"/>
      <c r="K29" s="52"/>
      <c r="L29" s="51"/>
      <c r="M29" s="52"/>
      <c r="N29" s="51"/>
      <c r="O29" s="129"/>
      <c r="P29" s="51"/>
      <c r="Q29" s="55"/>
      <c r="R29" s="49"/>
      <c r="S29" s="51"/>
    </row>
    <row r="30" spans="2:19">
      <c r="B30" s="49" t="s">
        <v>25</v>
      </c>
      <c r="C30" s="52" t="s">
        <v>1894</v>
      </c>
      <c r="D30" s="53" t="s">
        <v>1893</v>
      </c>
      <c r="E30" s="52"/>
      <c r="F30" s="137"/>
      <c r="G30" s="84"/>
      <c r="H30" s="52"/>
      <c r="I30" s="51"/>
      <c r="J30" s="52"/>
      <c r="K30" s="52"/>
      <c r="L30" s="51"/>
      <c r="M30" s="52"/>
      <c r="N30" s="51"/>
      <c r="O30" s="129"/>
      <c r="P30" s="51"/>
      <c r="Q30" s="55"/>
      <c r="R30" s="49"/>
      <c r="S30" s="51"/>
    </row>
    <row r="31" spans="2:19">
      <c r="B31" s="49" t="s">
        <v>73</v>
      </c>
      <c r="C31" s="52" t="s">
        <v>1963</v>
      </c>
      <c r="D31" s="53" t="s">
        <v>1893</v>
      </c>
      <c r="E31" s="52"/>
      <c r="F31" s="51"/>
      <c r="G31" s="84"/>
      <c r="H31" s="52" t="s">
        <v>1964</v>
      </c>
      <c r="I31" s="62" t="s">
        <v>1965</v>
      </c>
      <c r="J31" s="52"/>
      <c r="K31" s="52"/>
      <c r="L31" s="51"/>
      <c r="M31" s="52"/>
      <c r="N31" s="51"/>
      <c r="O31" s="129"/>
      <c r="P31" s="51"/>
      <c r="Q31" s="55"/>
      <c r="R31" s="49"/>
      <c r="S31" s="51"/>
    </row>
    <row r="32" spans="2:19">
      <c r="B32" s="49" t="s">
        <v>682</v>
      </c>
      <c r="C32" s="52" t="s">
        <v>1966</v>
      </c>
      <c r="D32" s="53" t="s">
        <v>1893</v>
      </c>
      <c r="E32" s="52" t="s">
        <v>1967</v>
      </c>
      <c r="F32" s="53" t="s">
        <v>1234</v>
      </c>
      <c r="G32" s="84" t="s">
        <v>571</v>
      </c>
      <c r="H32" s="52"/>
      <c r="I32" s="51"/>
      <c r="J32" s="52"/>
      <c r="K32" s="52"/>
      <c r="L32" s="51"/>
      <c r="M32" s="52"/>
      <c r="N32" s="51"/>
      <c r="O32" s="129"/>
      <c r="P32" s="51"/>
      <c r="Q32" s="55"/>
      <c r="R32" s="49"/>
      <c r="S32" s="51"/>
    </row>
    <row r="33" spans="2:19">
      <c r="B33" s="49" t="s">
        <v>2432</v>
      </c>
      <c r="C33" s="52" t="s">
        <v>1968</v>
      </c>
      <c r="D33" s="53" t="s">
        <v>1893</v>
      </c>
      <c r="E33" s="52"/>
      <c r="F33" s="51"/>
      <c r="G33" s="84"/>
      <c r="H33" s="52" t="s">
        <v>1969</v>
      </c>
      <c r="I33" s="53" t="s">
        <v>937</v>
      </c>
      <c r="J33" s="52"/>
      <c r="K33" s="52"/>
      <c r="L33" s="51"/>
      <c r="M33" s="52"/>
      <c r="N33" s="51"/>
      <c r="O33" s="129"/>
      <c r="P33" s="53"/>
      <c r="Q33" s="55"/>
      <c r="R33" s="49"/>
      <c r="S33" s="51"/>
    </row>
    <row r="34" spans="2:19">
      <c r="B34" s="49" t="s">
        <v>575</v>
      </c>
      <c r="C34" s="52" t="s">
        <v>1970</v>
      </c>
      <c r="D34" s="53" t="s">
        <v>1893</v>
      </c>
      <c r="E34" s="52"/>
      <c r="F34" s="63"/>
      <c r="G34" s="84"/>
      <c r="H34" s="61"/>
      <c r="I34" s="51"/>
      <c r="J34" s="52"/>
      <c r="K34" s="52"/>
      <c r="L34" s="51"/>
      <c r="M34" s="52"/>
      <c r="N34" s="51"/>
      <c r="O34" s="129"/>
      <c r="P34" s="51"/>
      <c r="Q34" s="55"/>
      <c r="R34" s="49"/>
      <c r="S34" s="51"/>
    </row>
    <row r="35" spans="2:19">
      <c r="B35" s="49" t="s">
        <v>137</v>
      </c>
      <c r="C35" s="52" t="s">
        <v>1971</v>
      </c>
      <c r="D35" s="53" t="s">
        <v>1893</v>
      </c>
      <c r="E35" s="52" t="s">
        <v>1904</v>
      </c>
      <c r="F35" s="53" t="s">
        <v>1249</v>
      </c>
      <c r="G35" s="55" t="s">
        <v>571</v>
      </c>
      <c r="H35" s="61"/>
      <c r="I35" s="53"/>
      <c r="J35" s="52"/>
      <c r="K35" s="52"/>
      <c r="L35" s="51"/>
      <c r="M35" s="85" t="s">
        <v>2436</v>
      </c>
      <c r="N35" s="53" t="s">
        <v>1891</v>
      </c>
      <c r="O35" s="87"/>
      <c r="P35" s="51"/>
      <c r="Q35" s="55"/>
      <c r="R35" s="49"/>
      <c r="S35" s="51"/>
    </row>
    <row r="36" spans="2:19">
      <c r="B36" s="49" t="s">
        <v>36</v>
      </c>
      <c r="C36" s="52" t="s">
        <v>1973</v>
      </c>
      <c r="D36" s="53" t="s">
        <v>1893</v>
      </c>
      <c r="E36" s="52" t="s">
        <v>1443</v>
      </c>
      <c r="F36" s="53" t="s">
        <v>940</v>
      </c>
      <c r="G36" s="84" t="s">
        <v>571</v>
      </c>
      <c r="H36" s="52" t="s">
        <v>1926</v>
      </c>
      <c r="I36" s="53" t="s">
        <v>1974</v>
      </c>
      <c r="J36" s="52"/>
      <c r="K36" s="52"/>
      <c r="L36" s="51"/>
      <c r="M36" s="52"/>
      <c r="N36" s="51"/>
      <c r="O36" s="129"/>
      <c r="P36" s="51"/>
      <c r="Q36" s="55"/>
      <c r="R36" s="49"/>
      <c r="S36" s="51"/>
    </row>
    <row r="37" spans="2:19">
      <c r="B37" s="49" t="s">
        <v>770</v>
      </c>
      <c r="C37" s="52" t="s">
        <v>1975</v>
      </c>
      <c r="D37" s="53" t="s">
        <v>1893</v>
      </c>
      <c r="E37" s="52" t="s">
        <v>1443</v>
      </c>
      <c r="F37" s="53" t="s">
        <v>942</v>
      </c>
      <c r="G37" s="83" t="s">
        <v>1424</v>
      </c>
      <c r="H37" s="52" t="s">
        <v>1253</v>
      </c>
      <c r="I37" s="53" t="s">
        <v>942</v>
      </c>
      <c r="J37" s="52"/>
      <c r="K37" s="52"/>
      <c r="L37" s="51"/>
      <c r="M37" s="52"/>
      <c r="N37" s="51"/>
      <c r="O37" s="129"/>
      <c r="P37" s="51"/>
      <c r="Q37" s="55"/>
      <c r="R37" s="49"/>
      <c r="S37" s="51"/>
    </row>
    <row r="38" spans="2:19">
      <c r="B38" s="49" t="s">
        <v>26</v>
      </c>
      <c r="C38" s="52" t="s">
        <v>1993</v>
      </c>
      <c r="D38" s="53" t="s">
        <v>1893</v>
      </c>
      <c r="E38" s="52"/>
      <c r="F38" s="137"/>
      <c r="G38" s="84"/>
      <c r="H38" s="52" t="s">
        <v>1994</v>
      </c>
      <c r="I38" s="53" t="s">
        <v>1995</v>
      </c>
      <c r="J38" s="52" t="s">
        <v>1911</v>
      </c>
      <c r="K38" s="52">
        <v>2025</v>
      </c>
      <c r="L38" s="51"/>
      <c r="M38" s="52"/>
      <c r="N38" s="51"/>
      <c r="O38" s="129"/>
      <c r="P38" s="51"/>
      <c r="Q38" s="55"/>
      <c r="R38" s="49"/>
      <c r="S38" s="51"/>
    </row>
    <row r="39" spans="2:19">
      <c r="B39" s="49" t="s">
        <v>61</v>
      </c>
      <c r="C39" s="52" t="s">
        <v>1976</v>
      </c>
      <c r="D39" s="53" t="s">
        <v>1893</v>
      </c>
      <c r="E39" s="52"/>
      <c r="F39" s="137"/>
      <c r="G39" s="84"/>
      <c r="H39" s="52"/>
      <c r="I39" s="51"/>
      <c r="J39" s="52"/>
      <c r="K39" s="52"/>
      <c r="L39" s="51"/>
      <c r="M39" s="52"/>
      <c r="N39" s="51"/>
      <c r="O39" s="129"/>
      <c r="P39" s="51"/>
      <c r="Q39" s="55"/>
      <c r="R39" s="49"/>
      <c r="S39" s="51"/>
    </row>
    <row r="40" spans="2:19">
      <c r="B40" s="49" t="s">
        <v>21</v>
      </c>
      <c r="C40" s="52" t="s">
        <v>1977</v>
      </c>
      <c r="D40" s="53" t="s">
        <v>1893</v>
      </c>
      <c r="E40" s="52"/>
      <c r="F40" s="51"/>
      <c r="G40" s="84"/>
      <c r="H40" s="52" t="s">
        <v>1671</v>
      </c>
      <c r="I40" s="62" t="s">
        <v>1978</v>
      </c>
      <c r="J40" s="52"/>
      <c r="K40" s="52"/>
      <c r="L40" s="51"/>
      <c r="M40" s="52"/>
      <c r="N40" s="51"/>
      <c r="O40" s="129"/>
      <c r="P40" s="51"/>
      <c r="Q40" s="55"/>
      <c r="R40" s="49"/>
      <c r="S40" s="51"/>
    </row>
    <row r="41" spans="2:19">
      <c r="B41" s="49" t="s">
        <v>2437</v>
      </c>
      <c r="C41" s="52" t="s">
        <v>1979</v>
      </c>
      <c r="D41" s="53" t="s">
        <v>1893</v>
      </c>
      <c r="E41" s="52" t="s">
        <v>2438</v>
      </c>
      <c r="F41" s="62" t="s">
        <v>1266</v>
      </c>
      <c r="G41" s="84" t="s">
        <v>571</v>
      </c>
      <c r="H41" s="52"/>
      <c r="I41" s="51"/>
      <c r="J41" s="52"/>
      <c r="K41" s="52"/>
      <c r="L41" s="51"/>
      <c r="M41" s="52"/>
      <c r="N41" s="51"/>
      <c r="O41" s="129"/>
      <c r="P41" s="51"/>
      <c r="Q41" s="55"/>
      <c r="R41" s="49"/>
      <c r="S41" s="51"/>
    </row>
    <row r="42" spans="2:19">
      <c r="B42" s="70" t="s">
        <v>282</v>
      </c>
      <c r="C42" s="52"/>
      <c r="D42" s="51"/>
      <c r="E42" s="52"/>
      <c r="F42" s="137"/>
      <c r="G42" s="84"/>
      <c r="H42" s="52" t="s">
        <v>2416</v>
      </c>
      <c r="I42" s="53" t="s">
        <v>1981</v>
      </c>
      <c r="J42" s="52"/>
      <c r="K42" s="52"/>
      <c r="L42" s="51"/>
      <c r="M42" s="52"/>
      <c r="N42" s="51"/>
      <c r="O42" s="129"/>
      <c r="P42" s="51"/>
      <c r="Q42" s="55"/>
      <c r="R42" s="49"/>
      <c r="S42" s="51"/>
    </row>
    <row r="43" spans="2:19">
      <c r="B43" s="70" t="s">
        <v>309</v>
      </c>
      <c r="C43" s="133" t="s">
        <v>2422</v>
      </c>
      <c r="D43" s="53" t="s">
        <v>1986</v>
      </c>
      <c r="E43" s="52" t="s">
        <v>1233</v>
      </c>
      <c r="F43" s="62" t="s">
        <v>1986</v>
      </c>
      <c r="G43" s="84" t="s">
        <v>571</v>
      </c>
      <c r="H43" s="52"/>
      <c r="I43" s="51"/>
      <c r="J43" s="52"/>
      <c r="K43" s="52"/>
      <c r="L43" s="51"/>
      <c r="M43" s="52"/>
      <c r="N43" s="51"/>
      <c r="O43" s="129"/>
      <c r="P43" s="51"/>
      <c r="Q43" s="55"/>
      <c r="R43" s="49"/>
      <c r="S43" s="51"/>
    </row>
    <row r="44" spans="2:19">
      <c r="B44" s="70" t="s">
        <v>306</v>
      </c>
      <c r="C44" s="52" t="s">
        <v>1982</v>
      </c>
      <c r="D44" s="53" t="s">
        <v>1983</v>
      </c>
      <c r="E44" s="52" t="s">
        <v>1984</v>
      </c>
      <c r="F44" s="62" t="s">
        <v>1983</v>
      </c>
      <c r="G44" s="84" t="s">
        <v>1985</v>
      </c>
      <c r="H44" s="52"/>
      <c r="I44" s="51"/>
      <c r="J44" s="52"/>
      <c r="K44" s="52"/>
      <c r="L44" s="51"/>
      <c r="M44" s="52"/>
      <c r="N44" s="51"/>
      <c r="O44" s="129"/>
      <c r="P44" s="51"/>
      <c r="Q44" s="55"/>
      <c r="R44" s="49"/>
      <c r="S44" s="51"/>
    </row>
    <row r="45" spans="2:19">
      <c r="B45" s="70" t="s">
        <v>351</v>
      </c>
      <c r="C45" s="52" t="s">
        <v>1924</v>
      </c>
      <c r="D45" s="53" t="s">
        <v>1925</v>
      </c>
      <c r="E45" s="52"/>
      <c r="F45" s="51"/>
      <c r="G45" s="84"/>
      <c r="H45" s="52"/>
      <c r="I45" s="137"/>
      <c r="J45" s="52"/>
      <c r="K45" s="52"/>
      <c r="L45" s="51"/>
      <c r="M45" s="52"/>
      <c r="N45" s="51"/>
      <c r="O45" s="129"/>
      <c r="P45" s="51"/>
      <c r="Q45" s="55"/>
      <c r="R45" s="49"/>
      <c r="S45" s="51"/>
    </row>
    <row r="46" spans="2:19">
      <c r="B46" s="70" t="s">
        <v>314</v>
      </c>
      <c r="C46" s="52"/>
      <c r="D46" s="51"/>
      <c r="E46" s="52"/>
      <c r="F46" s="137"/>
      <c r="G46" s="84"/>
      <c r="H46" s="52" t="s">
        <v>1926</v>
      </c>
      <c r="I46" s="51"/>
      <c r="J46" s="52"/>
      <c r="K46" s="52"/>
      <c r="L46" s="51"/>
      <c r="M46" s="52"/>
      <c r="N46" s="51"/>
      <c r="O46" s="129"/>
      <c r="P46" s="51"/>
      <c r="Q46" s="55"/>
      <c r="R46" s="49"/>
      <c r="S46" s="51"/>
    </row>
    <row r="47" spans="2:19">
      <c r="B47" s="70" t="s">
        <v>313</v>
      </c>
      <c r="C47" s="52" t="s">
        <v>1987</v>
      </c>
      <c r="D47" s="53" t="s">
        <v>1988</v>
      </c>
      <c r="E47" s="52"/>
      <c r="F47" s="137"/>
      <c r="G47" s="84"/>
      <c r="H47" s="52"/>
      <c r="I47" s="51"/>
      <c r="J47" s="52"/>
      <c r="K47" s="52"/>
      <c r="L47" s="51"/>
      <c r="M47" s="52"/>
      <c r="N47" s="51"/>
      <c r="O47" s="129"/>
      <c r="P47" s="51"/>
      <c r="Q47" s="55"/>
      <c r="R47" s="49"/>
      <c r="S47" s="51"/>
    </row>
    <row r="48" spans="2:19">
      <c r="B48" s="70" t="s">
        <v>333</v>
      </c>
      <c r="C48" s="52" t="s">
        <v>1989</v>
      </c>
      <c r="D48" s="53" t="s">
        <v>1990</v>
      </c>
      <c r="E48" s="52"/>
      <c r="F48" s="137"/>
      <c r="G48" s="84"/>
      <c r="H48" s="61" t="s">
        <v>1991</v>
      </c>
      <c r="I48" s="62" t="s">
        <v>1992</v>
      </c>
      <c r="J48" s="52"/>
      <c r="K48" s="52"/>
      <c r="L48" s="51"/>
      <c r="M48" s="52"/>
      <c r="N48" s="51"/>
      <c r="O48" s="129"/>
      <c r="P48" s="51"/>
      <c r="Q48" s="55"/>
      <c r="R48" s="49"/>
      <c r="S48" s="51"/>
    </row>
    <row r="49" spans="2:19">
      <c r="B49" s="49" t="s">
        <v>771</v>
      </c>
      <c r="C49" s="52" t="s">
        <v>1996</v>
      </c>
      <c r="D49" s="53" t="s">
        <v>1893</v>
      </c>
      <c r="E49" s="52"/>
      <c r="F49" s="137"/>
      <c r="G49" s="84"/>
      <c r="H49" s="52"/>
      <c r="I49" s="51"/>
      <c r="J49" s="52"/>
      <c r="K49" s="52"/>
      <c r="L49" s="51"/>
      <c r="M49" s="52"/>
      <c r="N49" s="51"/>
      <c r="O49" s="129"/>
      <c r="P49" s="51"/>
      <c r="Q49" s="55"/>
      <c r="R49" s="49"/>
      <c r="S49" s="51"/>
    </row>
    <row r="50" spans="2:19">
      <c r="B50" s="49" t="s">
        <v>65</v>
      </c>
      <c r="C50" s="52" t="s">
        <v>1997</v>
      </c>
      <c r="D50" s="53" t="s">
        <v>1893</v>
      </c>
      <c r="E50" s="52"/>
      <c r="F50" s="63"/>
      <c r="G50" s="84"/>
      <c r="H50" s="52"/>
      <c r="I50" s="51"/>
      <c r="J50" s="52"/>
      <c r="K50" s="52"/>
      <c r="L50" s="51"/>
      <c r="M50" s="52"/>
      <c r="N50" s="51"/>
      <c r="O50" s="129"/>
      <c r="P50" s="51"/>
      <c r="Q50" s="55"/>
      <c r="R50" s="49"/>
      <c r="S50" s="51"/>
    </row>
    <row r="51" spans="2:19">
      <c r="B51" s="49" t="s">
        <v>139</v>
      </c>
      <c r="C51" s="52" t="s">
        <v>1998</v>
      </c>
      <c r="D51" s="53" t="s">
        <v>1893</v>
      </c>
      <c r="E51" s="52"/>
      <c r="F51" s="51"/>
      <c r="G51" s="84"/>
      <c r="H51" s="52" t="s">
        <v>2037</v>
      </c>
      <c r="I51" s="63" t="s">
        <v>1999</v>
      </c>
      <c r="J51" s="52"/>
      <c r="K51" s="52"/>
      <c r="L51" s="51"/>
      <c r="M51" s="52"/>
      <c r="N51" s="51"/>
      <c r="O51" s="129"/>
      <c r="P51" s="53"/>
      <c r="Q51" s="55"/>
      <c r="R51" s="49"/>
      <c r="S51" s="51"/>
    </row>
    <row r="52" spans="2:19">
      <c r="B52" s="49" t="s">
        <v>2441</v>
      </c>
      <c r="C52" s="52" t="s">
        <v>2000</v>
      </c>
      <c r="D52" s="53" t="s">
        <v>1913</v>
      </c>
      <c r="E52" s="68" t="s">
        <v>2001</v>
      </c>
      <c r="F52" s="53" t="s">
        <v>2002</v>
      </c>
      <c r="G52" s="83" t="s">
        <v>2003</v>
      </c>
      <c r="H52" s="52"/>
      <c r="I52" s="51"/>
      <c r="J52" s="52" t="s">
        <v>2004</v>
      </c>
      <c r="K52" s="52">
        <v>2017</v>
      </c>
      <c r="L52" s="51" t="s">
        <v>2005</v>
      </c>
      <c r="M52" s="52"/>
      <c r="N52" s="51"/>
      <c r="O52" s="129"/>
      <c r="P52" s="51"/>
      <c r="Q52" s="55"/>
      <c r="R52" s="49"/>
      <c r="S52" s="51"/>
    </row>
    <row r="53" spans="2:19">
      <c r="B53" s="49" t="s">
        <v>285</v>
      </c>
      <c r="C53" s="52" t="s">
        <v>2006</v>
      </c>
      <c r="D53" s="53" t="s">
        <v>1893</v>
      </c>
      <c r="E53" s="52"/>
      <c r="F53" s="137"/>
      <c r="G53" s="84"/>
      <c r="H53" s="52" t="s">
        <v>1048</v>
      </c>
      <c r="I53" s="137" t="s">
        <v>2007</v>
      </c>
      <c r="J53" s="52"/>
      <c r="K53" s="52"/>
      <c r="L53" s="51"/>
      <c r="M53" s="52"/>
      <c r="N53" s="51"/>
      <c r="O53" s="129"/>
      <c r="P53" s="51"/>
      <c r="Q53" s="55"/>
      <c r="R53" s="49"/>
      <c r="S53" s="51"/>
    </row>
    <row r="54" spans="2:19">
      <c r="B54" s="49" t="s">
        <v>57</v>
      </c>
      <c r="C54" s="52" t="s">
        <v>2008</v>
      </c>
      <c r="D54" s="53" t="s">
        <v>1893</v>
      </c>
      <c r="E54" s="52" t="s">
        <v>1422</v>
      </c>
      <c r="F54" s="62" t="s">
        <v>2009</v>
      </c>
      <c r="G54" s="84" t="s">
        <v>571</v>
      </c>
      <c r="H54" s="68"/>
      <c r="I54" s="137"/>
      <c r="J54" s="52"/>
      <c r="K54" s="52"/>
      <c r="L54" s="51"/>
      <c r="M54" s="52"/>
      <c r="N54" s="51"/>
      <c r="O54" s="129"/>
      <c r="P54" s="53"/>
      <c r="Q54" s="55"/>
      <c r="R54" s="49"/>
      <c r="S54" s="51"/>
    </row>
    <row r="55" spans="2:19">
      <c r="B55" s="49" t="s">
        <v>772</v>
      </c>
      <c r="C55" s="52" t="s">
        <v>2010</v>
      </c>
      <c r="D55" s="53" t="s">
        <v>961</v>
      </c>
      <c r="E55" s="52"/>
      <c r="F55" s="51"/>
      <c r="G55" s="84"/>
      <c r="H55" s="52"/>
      <c r="I55" s="137"/>
      <c r="J55" s="52"/>
      <c r="K55" s="52"/>
      <c r="L55" s="51"/>
      <c r="M55" s="52"/>
      <c r="N55" s="51"/>
      <c r="O55" s="129"/>
      <c r="P55" s="51"/>
      <c r="Q55" s="55"/>
      <c r="R55" s="49"/>
      <c r="S55" s="51"/>
    </row>
    <row r="56" spans="2:19">
      <c r="B56" s="49" t="s">
        <v>737</v>
      </c>
      <c r="C56" s="52" t="s">
        <v>2012</v>
      </c>
      <c r="D56" s="53" t="s">
        <v>1893</v>
      </c>
      <c r="E56" s="52"/>
      <c r="F56" s="51"/>
      <c r="G56" s="84"/>
      <c r="H56" s="52"/>
      <c r="I56" s="137"/>
      <c r="J56" s="52"/>
      <c r="K56" s="52"/>
      <c r="L56" s="51"/>
      <c r="M56" s="52"/>
      <c r="N56" s="51"/>
      <c r="O56" s="129"/>
      <c r="P56" s="51"/>
      <c r="Q56" s="55"/>
      <c r="R56" s="49"/>
      <c r="S56" s="51"/>
    </row>
    <row r="57" spans="2:19">
      <c r="B57" s="49" t="s">
        <v>2413</v>
      </c>
      <c r="C57" s="52" t="s">
        <v>2011</v>
      </c>
      <c r="D57" s="53" t="s">
        <v>1893</v>
      </c>
      <c r="E57" s="52"/>
      <c r="F57" s="51"/>
      <c r="G57" s="84"/>
      <c r="H57" s="52"/>
      <c r="I57" s="137"/>
      <c r="J57" s="52"/>
      <c r="K57" s="52"/>
      <c r="L57" s="51"/>
      <c r="M57" s="52"/>
      <c r="N57" s="51"/>
      <c r="O57" s="129"/>
      <c r="P57" s="51"/>
      <c r="Q57" s="55"/>
      <c r="R57" s="49"/>
      <c r="S57" s="51"/>
    </row>
    <row r="58" spans="2:19">
      <c r="B58" s="49" t="s">
        <v>289</v>
      </c>
      <c r="C58" s="52" t="s">
        <v>959</v>
      </c>
      <c r="D58" s="53" t="s">
        <v>2185</v>
      </c>
      <c r="E58" s="52" t="s">
        <v>1909</v>
      </c>
      <c r="F58" s="62" t="s">
        <v>2185</v>
      </c>
      <c r="G58" s="84" t="s">
        <v>571</v>
      </c>
      <c r="H58" s="52"/>
      <c r="I58" s="51"/>
      <c r="J58" s="52" t="s">
        <v>1911</v>
      </c>
      <c r="K58" s="52">
        <v>2020</v>
      </c>
      <c r="L58" s="51"/>
      <c r="M58" s="52"/>
      <c r="N58" s="51"/>
      <c r="O58" s="129"/>
      <c r="P58" s="51"/>
      <c r="Q58" s="55"/>
      <c r="R58" s="49"/>
      <c r="S58" s="51"/>
    </row>
    <row r="59" spans="2:19">
      <c r="B59" s="49" t="s">
        <v>140</v>
      </c>
      <c r="C59" s="52" t="s">
        <v>2013</v>
      </c>
      <c r="D59" s="53" t="s">
        <v>1893</v>
      </c>
      <c r="E59" s="52"/>
      <c r="F59" s="51"/>
      <c r="G59" s="84"/>
      <c r="H59" s="52" t="s">
        <v>2443</v>
      </c>
      <c r="I59" s="62" t="s">
        <v>2014</v>
      </c>
      <c r="J59" s="52" t="s">
        <v>1911</v>
      </c>
      <c r="K59" s="52">
        <v>2030</v>
      </c>
      <c r="L59" s="51"/>
      <c r="M59" s="52"/>
      <c r="N59" s="51"/>
      <c r="O59" s="129"/>
      <c r="P59" s="51"/>
      <c r="Q59" s="55"/>
      <c r="R59" s="49"/>
      <c r="S59" s="51"/>
    </row>
    <row r="60" spans="2:19">
      <c r="B60" s="49" t="s">
        <v>738</v>
      </c>
      <c r="C60" s="52" t="s">
        <v>2015</v>
      </c>
      <c r="D60" s="53" t="s">
        <v>1893</v>
      </c>
      <c r="E60" s="52" t="s">
        <v>1548</v>
      </c>
      <c r="F60" s="53" t="s">
        <v>2016</v>
      </c>
      <c r="G60" s="83" t="s">
        <v>1424</v>
      </c>
      <c r="H60" s="52" t="s">
        <v>1177</v>
      </c>
      <c r="I60" s="53" t="s">
        <v>2017</v>
      </c>
      <c r="J60" s="52"/>
      <c r="K60" s="52"/>
      <c r="L60" s="51"/>
      <c r="M60" s="52"/>
      <c r="N60" s="51"/>
      <c r="O60" s="129"/>
      <c r="P60" s="51"/>
      <c r="Q60" s="55"/>
      <c r="R60" s="49"/>
      <c r="S60" s="51"/>
    </row>
    <row r="61" spans="2:19">
      <c r="B61" s="49" t="s">
        <v>370</v>
      </c>
      <c r="C61" s="52" t="s">
        <v>2018</v>
      </c>
      <c r="D61" s="53" t="s">
        <v>1893</v>
      </c>
      <c r="E61" s="52" t="s">
        <v>1800</v>
      </c>
      <c r="F61" s="62" t="s">
        <v>1299</v>
      </c>
      <c r="G61" s="83" t="s">
        <v>1424</v>
      </c>
      <c r="H61" s="52"/>
      <c r="I61" s="51"/>
      <c r="J61" s="52"/>
      <c r="K61" s="52"/>
      <c r="L61" s="51"/>
      <c r="M61" s="85" t="s">
        <v>2447</v>
      </c>
      <c r="N61" s="51"/>
      <c r="O61" s="49"/>
      <c r="P61" s="51"/>
      <c r="Q61" s="55"/>
      <c r="R61" s="129" t="s">
        <v>2019</v>
      </c>
      <c r="S61" s="53" t="s">
        <v>2020</v>
      </c>
    </row>
    <row r="62" spans="2:19">
      <c r="B62" s="49" t="s">
        <v>31</v>
      </c>
      <c r="C62" s="52" t="s">
        <v>2021</v>
      </c>
      <c r="D62" s="53" t="s">
        <v>1893</v>
      </c>
      <c r="E62" s="52"/>
      <c r="F62" s="137"/>
      <c r="G62" s="84"/>
      <c r="H62" s="52" t="s">
        <v>2022</v>
      </c>
      <c r="I62" s="53" t="s">
        <v>2023</v>
      </c>
      <c r="J62" s="52"/>
      <c r="K62" s="52"/>
      <c r="L62" s="51"/>
      <c r="M62" s="52"/>
      <c r="N62" s="51"/>
      <c r="O62" s="129"/>
      <c r="P62" s="51"/>
      <c r="Q62" s="55"/>
      <c r="R62" s="49"/>
      <c r="S62" s="51"/>
    </row>
    <row r="63" spans="2:19">
      <c r="B63" s="49" t="s">
        <v>141</v>
      </c>
      <c r="C63" s="52" t="s">
        <v>2024</v>
      </c>
      <c r="D63" s="53" t="s">
        <v>1893</v>
      </c>
      <c r="E63" s="52" t="s">
        <v>1248</v>
      </c>
      <c r="F63" s="62" t="s">
        <v>1309</v>
      </c>
      <c r="G63" s="84" t="s">
        <v>571</v>
      </c>
      <c r="H63" s="68"/>
      <c r="I63" s="51"/>
      <c r="J63" s="52"/>
      <c r="K63" s="52"/>
      <c r="L63" s="51"/>
      <c r="M63" s="64" t="s">
        <v>932</v>
      </c>
      <c r="N63" s="53" t="s">
        <v>1938</v>
      </c>
      <c r="O63" s="129"/>
      <c r="P63" s="51"/>
      <c r="Q63" s="55"/>
      <c r="R63" s="130" t="s">
        <v>2025</v>
      </c>
      <c r="S63" s="131" t="s">
        <v>1312</v>
      </c>
    </row>
    <row r="64" spans="2:19">
      <c r="B64" s="49" t="s">
        <v>142</v>
      </c>
      <c r="C64" s="52" t="s">
        <v>2026</v>
      </c>
      <c r="D64" s="53" t="s">
        <v>1893</v>
      </c>
      <c r="E64" s="52" t="s">
        <v>2027</v>
      </c>
      <c r="F64" s="62" t="s">
        <v>1755</v>
      </c>
      <c r="G64" s="84" t="s">
        <v>571</v>
      </c>
      <c r="H64" s="52"/>
      <c r="I64" s="51"/>
      <c r="J64" s="52"/>
      <c r="K64" s="52"/>
      <c r="L64" s="51"/>
      <c r="M64" s="85" t="s">
        <v>2448</v>
      </c>
      <c r="N64" s="53" t="s">
        <v>1891</v>
      </c>
      <c r="O64" s="129"/>
      <c r="P64" s="51"/>
      <c r="Q64" s="55"/>
      <c r="R64" s="49"/>
      <c r="S64" s="51"/>
    </row>
    <row r="65" spans="2:19">
      <c r="B65" s="49" t="s">
        <v>2445</v>
      </c>
      <c r="C65" s="52" t="s">
        <v>2028</v>
      </c>
      <c r="D65" s="53" t="s">
        <v>1893</v>
      </c>
      <c r="E65" s="52" t="s">
        <v>2444</v>
      </c>
      <c r="F65" s="62" t="s">
        <v>1324</v>
      </c>
      <c r="G65" s="83" t="s">
        <v>1424</v>
      </c>
      <c r="H65" s="52" t="s">
        <v>1227</v>
      </c>
      <c r="I65" s="53" t="s">
        <v>2029</v>
      </c>
      <c r="J65" s="52" t="s">
        <v>2410</v>
      </c>
      <c r="K65" s="52" t="s">
        <v>2411</v>
      </c>
      <c r="L65" s="53" t="s">
        <v>2030</v>
      </c>
      <c r="M65" s="85" t="s">
        <v>2449</v>
      </c>
      <c r="N65" s="53" t="s">
        <v>1891</v>
      </c>
      <c r="O65" s="129"/>
      <c r="P65" s="51"/>
      <c r="Q65" s="55"/>
      <c r="R65" s="49"/>
      <c r="S65" s="51"/>
    </row>
    <row r="66" spans="2:19">
      <c r="B66" s="49" t="s">
        <v>290</v>
      </c>
      <c r="C66" s="52" t="s">
        <v>2031</v>
      </c>
      <c r="D66" s="53" t="s">
        <v>1893</v>
      </c>
      <c r="E66" s="52" t="s">
        <v>1909</v>
      </c>
      <c r="F66" s="62" t="s">
        <v>972</v>
      </c>
      <c r="G66" s="84" t="s">
        <v>571</v>
      </c>
      <c r="H66" s="52"/>
      <c r="I66" s="51"/>
      <c r="J66" s="52" t="s">
        <v>1911</v>
      </c>
      <c r="K66" s="52">
        <v>2020</v>
      </c>
      <c r="L66" s="51"/>
      <c r="M66" s="52"/>
      <c r="N66" s="51"/>
      <c r="O66" s="129"/>
      <c r="P66" s="53"/>
      <c r="Q66" s="55"/>
      <c r="R66" s="49"/>
      <c r="S66" s="51"/>
    </row>
    <row r="67" spans="2:19">
      <c r="B67" s="49" t="s">
        <v>695</v>
      </c>
      <c r="C67" s="52" t="s">
        <v>2032</v>
      </c>
      <c r="D67" s="53" t="s">
        <v>1893</v>
      </c>
      <c r="E67" s="52"/>
      <c r="F67" s="137"/>
      <c r="G67" s="84"/>
      <c r="H67" s="52"/>
      <c r="I67" s="51"/>
      <c r="J67" s="52"/>
      <c r="K67" s="52"/>
      <c r="L67" s="51"/>
      <c r="M67" s="52"/>
      <c r="N67" s="51"/>
      <c r="O67" s="129"/>
      <c r="P67" s="51"/>
      <c r="Q67" s="55"/>
      <c r="R67" s="49"/>
      <c r="S67" s="51"/>
    </row>
    <row r="68" spans="2:19" ht="26.25">
      <c r="B68" s="49" t="s">
        <v>56</v>
      </c>
      <c r="C68" s="52" t="s">
        <v>2033</v>
      </c>
      <c r="D68" s="53" t="s">
        <v>1893</v>
      </c>
      <c r="E68" s="52"/>
      <c r="F68" s="51"/>
      <c r="G68" s="84"/>
      <c r="H68" s="54" t="s">
        <v>2417</v>
      </c>
      <c r="I68" s="137"/>
      <c r="J68" s="52"/>
      <c r="K68" s="52"/>
      <c r="L68" s="51"/>
      <c r="M68" s="52"/>
      <c r="N68" s="51"/>
      <c r="O68" s="129"/>
      <c r="P68" s="51"/>
      <c r="Q68" s="55"/>
      <c r="R68" s="49"/>
      <c r="S68" s="51"/>
    </row>
    <row r="69" spans="2:19">
      <c r="B69" s="49" t="s">
        <v>63</v>
      </c>
      <c r="C69" s="52" t="s">
        <v>2034</v>
      </c>
      <c r="D69" s="53" t="s">
        <v>1893</v>
      </c>
      <c r="E69" s="52"/>
      <c r="F69" s="51"/>
      <c r="G69" s="84"/>
      <c r="H69" s="52" t="s">
        <v>2405</v>
      </c>
      <c r="I69" s="137" t="s">
        <v>2035</v>
      </c>
      <c r="J69" s="52"/>
      <c r="K69" s="52"/>
      <c r="L69" s="51"/>
      <c r="M69" s="52"/>
      <c r="N69" s="51"/>
      <c r="O69" s="129"/>
      <c r="P69" s="53"/>
      <c r="Q69" s="55"/>
      <c r="R69" s="49"/>
      <c r="S69" s="51"/>
    </row>
    <row r="70" spans="2:19">
      <c r="B70" s="49" t="s">
        <v>697</v>
      </c>
      <c r="C70" s="52" t="s">
        <v>2045</v>
      </c>
      <c r="D70" s="53" t="s">
        <v>1893</v>
      </c>
      <c r="E70" s="52"/>
      <c r="F70" s="137"/>
      <c r="G70" s="84"/>
      <c r="H70" s="52"/>
      <c r="I70" s="51"/>
      <c r="J70" s="52"/>
      <c r="K70" s="52"/>
      <c r="L70" s="51"/>
      <c r="M70" s="52"/>
      <c r="N70" s="51"/>
      <c r="O70" s="129"/>
      <c r="P70" s="51"/>
      <c r="Q70" s="55"/>
      <c r="R70" s="49"/>
      <c r="S70" s="51"/>
    </row>
    <row r="71" spans="2:19">
      <c r="B71" s="49" t="s">
        <v>20</v>
      </c>
      <c r="C71" s="52" t="s">
        <v>2036</v>
      </c>
      <c r="D71" s="53" t="s">
        <v>1893</v>
      </c>
      <c r="E71" s="52"/>
      <c r="F71" s="51"/>
      <c r="G71" s="84"/>
      <c r="H71" s="52" t="s">
        <v>2037</v>
      </c>
      <c r="I71" s="53" t="s">
        <v>2038</v>
      </c>
      <c r="J71" s="52"/>
      <c r="K71" s="52"/>
      <c r="L71" s="51"/>
      <c r="M71" s="52"/>
      <c r="N71" s="51"/>
      <c r="O71" s="129"/>
      <c r="P71" s="51"/>
      <c r="Q71" s="55"/>
      <c r="R71" s="49"/>
      <c r="S71" s="51"/>
    </row>
    <row r="72" spans="2:19">
      <c r="B72" s="49" t="s">
        <v>144</v>
      </c>
      <c r="C72" s="52" t="s">
        <v>2039</v>
      </c>
      <c r="D72" s="53" t="s">
        <v>1893</v>
      </c>
      <c r="E72" s="52" t="s">
        <v>2040</v>
      </c>
      <c r="F72" s="62" t="s">
        <v>2041</v>
      </c>
      <c r="G72" s="83" t="s">
        <v>1424</v>
      </c>
      <c r="H72" s="55" t="s">
        <v>2042</v>
      </c>
      <c r="I72" s="53" t="s">
        <v>1350</v>
      </c>
      <c r="J72" s="52"/>
      <c r="K72" s="52"/>
      <c r="L72" s="51"/>
      <c r="M72" s="64" t="s">
        <v>2450</v>
      </c>
      <c r="N72" s="53" t="s">
        <v>1938</v>
      </c>
      <c r="O72" s="129"/>
      <c r="P72" s="51"/>
      <c r="Q72" s="55"/>
      <c r="R72" s="49"/>
      <c r="S72" s="51"/>
    </row>
    <row r="73" spans="2:19">
      <c r="B73" s="49" t="s">
        <v>739</v>
      </c>
      <c r="C73" s="52" t="s">
        <v>2044</v>
      </c>
      <c r="D73" s="53" t="s">
        <v>1893</v>
      </c>
      <c r="E73" s="52"/>
      <c r="F73" s="51"/>
      <c r="G73" s="84"/>
      <c r="H73" s="52" t="s">
        <v>1355</v>
      </c>
      <c r="I73" s="62" t="s">
        <v>986</v>
      </c>
      <c r="J73" s="52"/>
      <c r="K73" s="52"/>
      <c r="L73" s="51"/>
      <c r="M73" s="52"/>
      <c r="N73" s="51"/>
      <c r="O73" s="129"/>
      <c r="P73" s="51"/>
      <c r="Q73" s="55"/>
      <c r="R73" s="49"/>
      <c r="S73" s="51"/>
    </row>
    <row r="74" spans="2:19">
      <c r="B74" s="49" t="s">
        <v>35</v>
      </c>
      <c r="C74" s="52" t="s">
        <v>2043</v>
      </c>
      <c r="D74" s="53" t="s">
        <v>1893</v>
      </c>
      <c r="E74" s="52"/>
      <c r="F74" s="137"/>
      <c r="G74" s="84"/>
      <c r="H74" s="52" t="s">
        <v>1355</v>
      </c>
      <c r="I74" s="53" t="s">
        <v>1356</v>
      </c>
      <c r="J74" s="52"/>
      <c r="K74" s="52"/>
      <c r="L74" s="51"/>
      <c r="M74" s="52"/>
      <c r="N74" s="51"/>
      <c r="O74" s="129"/>
      <c r="P74" s="51"/>
      <c r="Q74" s="55"/>
      <c r="R74" s="49"/>
      <c r="S74" s="51"/>
    </row>
    <row r="75" spans="2:19">
      <c r="B75" s="49" t="s">
        <v>490</v>
      </c>
      <c r="C75" s="52" t="s">
        <v>2496</v>
      </c>
      <c r="D75" s="56" t="s">
        <v>2497</v>
      </c>
      <c r="E75" s="52"/>
      <c r="F75" s="137"/>
      <c r="G75" s="84"/>
      <c r="H75" s="52"/>
      <c r="I75" s="51"/>
      <c r="J75" s="52"/>
      <c r="K75" s="52"/>
      <c r="L75" s="51"/>
      <c r="M75" s="85" t="s">
        <v>2451</v>
      </c>
      <c r="N75" s="53" t="s">
        <v>1891</v>
      </c>
      <c r="O75" s="129"/>
      <c r="P75" s="51"/>
      <c r="Q75" s="55"/>
      <c r="R75" s="49"/>
      <c r="S75" s="51"/>
    </row>
    <row r="76" spans="2:19">
      <c r="B76" s="49" t="s">
        <v>11</v>
      </c>
      <c r="C76" s="52" t="s">
        <v>2046</v>
      </c>
      <c r="D76" s="53" t="s">
        <v>1893</v>
      </c>
      <c r="E76" s="52" t="s">
        <v>2047</v>
      </c>
      <c r="F76" s="53" t="s">
        <v>990</v>
      </c>
      <c r="G76" s="84" t="s">
        <v>571</v>
      </c>
      <c r="H76" s="52" t="s">
        <v>1209</v>
      </c>
      <c r="I76" s="137" t="s">
        <v>2048</v>
      </c>
      <c r="J76" s="52" t="s">
        <v>1911</v>
      </c>
      <c r="K76" s="52">
        <v>2030</v>
      </c>
      <c r="L76" s="51"/>
      <c r="M76" s="52"/>
      <c r="N76" s="51"/>
      <c r="O76" s="129"/>
      <c r="P76" s="51"/>
      <c r="Q76" s="55"/>
      <c r="R76" s="49"/>
      <c r="S76" s="51"/>
    </row>
    <row r="77" spans="2:19">
      <c r="B77" s="49" t="s">
        <v>146</v>
      </c>
      <c r="C77" s="52" t="s">
        <v>2049</v>
      </c>
      <c r="D77" s="53" t="s">
        <v>1893</v>
      </c>
      <c r="E77" s="52" t="s">
        <v>1532</v>
      </c>
      <c r="F77" s="62" t="s">
        <v>1365</v>
      </c>
      <c r="G77" s="83" t="s">
        <v>1310</v>
      </c>
      <c r="H77" s="55"/>
      <c r="I77" s="51"/>
      <c r="J77" s="52"/>
      <c r="K77" s="52"/>
      <c r="L77" s="51"/>
      <c r="M77" s="64" t="s">
        <v>2452</v>
      </c>
      <c r="N77" s="53" t="s">
        <v>2050</v>
      </c>
      <c r="O77" s="129"/>
      <c r="P77" s="53"/>
      <c r="Q77" s="55"/>
      <c r="R77" s="49"/>
      <c r="S77" s="51"/>
    </row>
    <row r="78" spans="2:19">
      <c r="B78" s="49" t="s">
        <v>147</v>
      </c>
      <c r="C78" s="52" t="s">
        <v>2051</v>
      </c>
      <c r="D78" s="53" t="s">
        <v>1893</v>
      </c>
      <c r="E78" s="52"/>
      <c r="F78" s="137"/>
      <c r="G78" s="84"/>
      <c r="H78" s="68" t="s">
        <v>2052</v>
      </c>
      <c r="I78" s="66" t="s">
        <v>2053</v>
      </c>
      <c r="J78" s="55"/>
      <c r="K78" s="55"/>
      <c r="L78" s="69"/>
      <c r="M78" s="64" t="s">
        <v>2453</v>
      </c>
      <c r="N78" s="53" t="s">
        <v>2050</v>
      </c>
      <c r="O78" s="129"/>
      <c r="P78" s="53"/>
      <c r="Q78" s="55"/>
      <c r="R78" s="49"/>
      <c r="S78" s="51"/>
    </row>
    <row r="79" spans="2:19">
      <c r="B79" s="49" t="s">
        <v>698</v>
      </c>
      <c r="C79" s="52" t="s">
        <v>2054</v>
      </c>
      <c r="D79" s="53" t="s">
        <v>1893</v>
      </c>
      <c r="E79" s="52" t="s">
        <v>2055</v>
      </c>
      <c r="F79" s="62" t="s">
        <v>2056</v>
      </c>
      <c r="G79" s="84" t="s">
        <v>571</v>
      </c>
      <c r="H79" s="52"/>
      <c r="I79" s="51"/>
      <c r="J79" s="52"/>
      <c r="K79" s="52"/>
      <c r="L79" s="51"/>
      <c r="M79" s="52"/>
      <c r="N79" s="51"/>
      <c r="O79" s="129"/>
      <c r="P79" s="51"/>
      <c r="Q79" s="55"/>
      <c r="R79" s="49"/>
      <c r="S79" s="51"/>
    </row>
    <row r="80" spans="2:19">
      <c r="B80" s="49" t="s">
        <v>24</v>
      </c>
      <c r="C80" s="52" t="s">
        <v>2057</v>
      </c>
      <c r="D80" s="53" t="s">
        <v>1893</v>
      </c>
      <c r="E80" s="52" t="s">
        <v>2058</v>
      </c>
      <c r="F80" s="62" t="s">
        <v>2059</v>
      </c>
      <c r="G80" s="84" t="s">
        <v>571</v>
      </c>
      <c r="H80" s="84" t="s">
        <v>2060</v>
      </c>
      <c r="I80" s="62" t="s">
        <v>2059</v>
      </c>
      <c r="J80" s="52"/>
      <c r="K80" s="52"/>
      <c r="L80" s="51"/>
      <c r="M80" s="52"/>
      <c r="N80" s="51"/>
      <c r="O80" s="129"/>
      <c r="P80" s="51"/>
      <c r="Q80" s="55"/>
      <c r="R80" s="49"/>
      <c r="S80" s="51"/>
    </row>
    <row r="81" spans="2:19">
      <c r="B81" s="49" t="s">
        <v>148</v>
      </c>
      <c r="C81" s="52" t="s">
        <v>2061</v>
      </c>
      <c r="D81" s="53" t="s">
        <v>1893</v>
      </c>
      <c r="E81" s="52" t="s">
        <v>2062</v>
      </c>
      <c r="F81" s="62" t="s">
        <v>1772</v>
      </c>
      <c r="G81" s="83" t="s">
        <v>1424</v>
      </c>
      <c r="H81" s="68" t="s">
        <v>2404</v>
      </c>
      <c r="I81" s="69" t="s">
        <v>2063</v>
      </c>
      <c r="J81" s="55" t="s">
        <v>2064</v>
      </c>
      <c r="K81" s="141" t="s">
        <v>2065</v>
      </c>
      <c r="L81" s="51"/>
      <c r="M81" s="55" t="s">
        <v>1362</v>
      </c>
      <c r="N81" s="53" t="s">
        <v>2066</v>
      </c>
      <c r="O81" s="84" t="s">
        <v>2058</v>
      </c>
      <c r="P81" s="53" t="s">
        <v>2067</v>
      </c>
      <c r="Q81" s="55" t="s">
        <v>1424</v>
      </c>
      <c r="R81" s="57" t="s">
        <v>2068</v>
      </c>
      <c r="S81" s="53" t="s">
        <v>2067</v>
      </c>
    </row>
    <row r="82" spans="2:19">
      <c r="B82" s="49" t="s">
        <v>51</v>
      </c>
      <c r="C82" s="52" t="s">
        <v>2069</v>
      </c>
      <c r="D82" s="53" t="s">
        <v>1893</v>
      </c>
      <c r="E82" s="52" t="s">
        <v>1025</v>
      </c>
      <c r="F82" s="53" t="s">
        <v>2070</v>
      </c>
      <c r="G82" s="84" t="s">
        <v>1424</v>
      </c>
      <c r="H82" s="55"/>
      <c r="I82" s="51"/>
      <c r="J82" s="52"/>
      <c r="K82" s="52"/>
      <c r="L82" s="51"/>
      <c r="M82" s="52"/>
      <c r="N82" s="51"/>
      <c r="O82" s="84"/>
      <c r="P82" s="51"/>
      <c r="Q82" s="55"/>
      <c r="R82" s="49"/>
      <c r="S82" s="51"/>
    </row>
    <row r="83" spans="2:19">
      <c r="B83" s="49" t="s">
        <v>149</v>
      </c>
      <c r="C83" s="52" t="s">
        <v>2071</v>
      </c>
      <c r="D83" s="53" t="s">
        <v>1893</v>
      </c>
      <c r="E83" s="52" t="s">
        <v>1233</v>
      </c>
      <c r="F83" s="62" t="s">
        <v>2072</v>
      </c>
      <c r="G83" s="84" t="s">
        <v>571</v>
      </c>
      <c r="H83" s="52" t="s">
        <v>2073</v>
      </c>
      <c r="I83" s="53" t="s">
        <v>1395</v>
      </c>
      <c r="J83" s="52"/>
      <c r="K83" s="52"/>
      <c r="L83" s="51"/>
      <c r="M83" s="132" t="s">
        <v>959</v>
      </c>
      <c r="N83" s="53" t="s">
        <v>2050</v>
      </c>
      <c r="O83" s="52" t="s">
        <v>1233</v>
      </c>
      <c r="P83" s="50" t="s">
        <v>2395</v>
      </c>
      <c r="Q83" s="55" t="s">
        <v>571</v>
      </c>
      <c r="R83" s="57" t="s">
        <v>2074</v>
      </c>
      <c r="S83" s="50" t="s">
        <v>2395</v>
      </c>
    </row>
    <row r="84" spans="2:19">
      <c r="B84" s="49" t="s">
        <v>699</v>
      </c>
      <c r="C84" s="52" t="s">
        <v>2075</v>
      </c>
      <c r="D84" s="53" t="s">
        <v>1893</v>
      </c>
      <c r="E84" s="52" t="s">
        <v>1000</v>
      </c>
      <c r="F84" s="62" t="s">
        <v>2076</v>
      </c>
      <c r="G84" s="84" t="s">
        <v>571</v>
      </c>
      <c r="H84" s="84" t="s">
        <v>1227</v>
      </c>
      <c r="I84" s="51"/>
      <c r="J84" s="122" t="s">
        <v>1911</v>
      </c>
      <c r="K84" s="52">
        <v>2050</v>
      </c>
      <c r="L84" s="51"/>
      <c r="M84" s="52" t="s">
        <v>2077</v>
      </c>
      <c r="N84" s="53" t="s">
        <v>2078</v>
      </c>
      <c r="O84" s="49"/>
      <c r="P84" s="51"/>
      <c r="Q84" s="87"/>
      <c r="R84" s="84" t="s">
        <v>2079</v>
      </c>
      <c r="S84" s="53" t="s">
        <v>2078</v>
      </c>
    </row>
    <row r="85" spans="2:19">
      <c r="B85" s="49" t="s">
        <v>398</v>
      </c>
      <c r="C85" s="52" t="s">
        <v>2080</v>
      </c>
      <c r="D85" s="53" t="s">
        <v>1893</v>
      </c>
      <c r="E85" s="52"/>
      <c r="F85" s="137"/>
      <c r="G85" s="84"/>
      <c r="H85" s="55" t="s">
        <v>2081</v>
      </c>
      <c r="I85" s="53" t="s">
        <v>2082</v>
      </c>
      <c r="J85" s="52"/>
      <c r="K85" s="52"/>
      <c r="L85" s="51"/>
      <c r="M85" s="52"/>
      <c r="N85" s="51"/>
      <c r="O85" s="129"/>
      <c r="P85" s="51"/>
      <c r="Q85" s="87"/>
      <c r="R85" s="49"/>
      <c r="S85" s="51"/>
    </row>
    <row r="86" spans="2:19">
      <c r="B86" s="49" t="s">
        <v>38</v>
      </c>
      <c r="C86" s="52" t="s">
        <v>2083</v>
      </c>
      <c r="D86" s="53" t="s">
        <v>1893</v>
      </c>
      <c r="E86" s="52"/>
      <c r="F86" s="51"/>
      <c r="G86" s="84"/>
      <c r="H86" s="52"/>
      <c r="I86" s="51"/>
      <c r="J86" s="52"/>
      <c r="K86" s="52"/>
      <c r="L86" s="51"/>
      <c r="M86" s="52"/>
      <c r="N86" s="51"/>
      <c r="O86" s="129"/>
      <c r="P86" s="51"/>
      <c r="Q86" s="87"/>
      <c r="R86" s="49"/>
      <c r="S86" s="51"/>
    </row>
    <row r="87" spans="2:19">
      <c r="B87" s="49" t="s">
        <v>14</v>
      </c>
      <c r="C87" s="52" t="s">
        <v>2084</v>
      </c>
      <c r="D87" s="53" t="s">
        <v>1893</v>
      </c>
      <c r="E87" s="52"/>
      <c r="F87" s="51"/>
      <c r="G87" s="84"/>
      <c r="H87" s="52"/>
      <c r="I87" s="51"/>
      <c r="J87" s="52"/>
      <c r="K87" s="52"/>
      <c r="L87" s="51"/>
      <c r="M87" s="52"/>
      <c r="N87" s="51"/>
      <c r="O87" s="129"/>
      <c r="P87" s="51"/>
      <c r="Q87" s="87"/>
      <c r="R87" s="49"/>
      <c r="S87" s="51"/>
    </row>
    <row r="88" spans="2:19">
      <c r="B88" s="49" t="s">
        <v>298</v>
      </c>
      <c r="C88" s="52" t="s">
        <v>2085</v>
      </c>
      <c r="D88" s="53" t="s">
        <v>1893</v>
      </c>
      <c r="E88" s="52"/>
      <c r="F88" s="51"/>
      <c r="G88" s="84"/>
      <c r="H88" s="52" t="s">
        <v>1994</v>
      </c>
      <c r="I88" s="62" t="s">
        <v>1007</v>
      </c>
      <c r="J88" s="122" t="s">
        <v>1911</v>
      </c>
      <c r="K88" s="122">
        <v>2025</v>
      </c>
      <c r="L88" s="125"/>
      <c r="M88" s="52"/>
      <c r="N88" s="51"/>
      <c r="O88" s="129"/>
      <c r="P88" s="51"/>
      <c r="Q88" s="87"/>
      <c r="R88" s="49"/>
      <c r="S88" s="51"/>
    </row>
    <row r="89" spans="2:19">
      <c r="B89" s="49" t="s">
        <v>48</v>
      </c>
      <c r="C89" s="52" t="s">
        <v>2086</v>
      </c>
      <c r="D89" s="53" t="s">
        <v>1893</v>
      </c>
      <c r="E89" s="52" t="s">
        <v>2087</v>
      </c>
      <c r="F89" s="62" t="s">
        <v>1410</v>
      </c>
      <c r="G89" s="84" t="s">
        <v>571</v>
      </c>
      <c r="H89" s="52" t="s">
        <v>2037</v>
      </c>
      <c r="I89" s="51"/>
      <c r="J89" s="122"/>
      <c r="K89" s="122"/>
      <c r="L89" s="125"/>
      <c r="M89" s="52"/>
      <c r="N89" s="51"/>
      <c r="O89" s="129"/>
      <c r="P89" s="53"/>
      <c r="Q89" s="87"/>
      <c r="R89" s="49"/>
      <c r="S89" s="51"/>
    </row>
    <row r="90" spans="2:19">
      <c r="B90" s="49" t="s">
        <v>49</v>
      </c>
      <c r="C90" s="52" t="s">
        <v>2088</v>
      </c>
      <c r="D90" s="53" t="s">
        <v>1893</v>
      </c>
      <c r="E90" s="52"/>
      <c r="F90" s="137"/>
      <c r="G90" s="84"/>
      <c r="H90" s="52" t="s">
        <v>2409</v>
      </c>
      <c r="I90" s="53" t="s">
        <v>1414</v>
      </c>
      <c r="J90" s="122"/>
      <c r="K90" s="122"/>
      <c r="L90" s="125"/>
      <c r="M90" s="52"/>
      <c r="N90" s="51"/>
      <c r="O90" s="129"/>
      <c r="P90" s="51"/>
      <c r="Q90" s="87"/>
      <c r="R90" s="49"/>
      <c r="S90" s="51"/>
    </row>
    <row r="91" spans="2:19">
      <c r="B91" s="49" t="s">
        <v>2454</v>
      </c>
      <c r="C91" s="52" t="s">
        <v>2089</v>
      </c>
      <c r="D91" s="53" t="s">
        <v>1893</v>
      </c>
      <c r="E91" s="52" t="s">
        <v>2090</v>
      </c>
      <c r="F91" s="62" t="s">
        <v>1418</v>
      </c>
      <c r="G91" s="84" t="s">
        <v>571</v>
      </c>
      <c r="H91" s="61" t="s">
        <v>2091</v>
      </c>
      <c r="I91" s="62" t="s">
        <v>2092</v>
      </c>
      <c r="J91" s="122"/>
      <c r="K91" s="122"/>
      <c r="L91" s="125"/>
      <c r="M91" s="85" t="s">
        <v>2456</v>
      </c>
      <c r="N91" s="53" t="s">
        <v>2050</v>
      </c>
      <c r="O91" s="49"/>
      <c r="P91" s="51"/>
      <c r="Q91" s="87"/>
      <c r="R91" s="139" t="s">
        <v>1109</v>
      </c>
      <c r="S91" s="53" t="s">
        <v>1416</v>
      </c>
    </row>
    <row r="92" spans="2:19">
      <c r="B92" s="49" t="s">
        <v>302</v>
      </c>
      <c r="C92" s="52" t="s">
        <v>2093</v>
      </c>
      <c r="D92" s="53" t="s">
        <v>1893</v>
      </c>
      <c r="E92" s="52" t="s">
        <v>1909</v>
      </c>
      <c r="F92" s="62" t="s">
        <v>1423</v>
      </c>
      <c r="G92" s="84" t="s">
        <v>571</v>
      </c>
      <c r="H92" s="52"/>
      <c r="I92" s="51"/>
      <c r="J92" s="122"/>
      <c r="K92" s="122"/>
      <c r="L92" s="125"/>
      <c r="M92" s="85" t="s">
        <v>2457</v>
      </c>
      <c r="N92" s="53" t="s">
        <v>1891</v>
      </c>
      <c r="O92" s="129"/>
      <c r="P92" s="51"/>
      <c r="Q92" s="87"/>
      <c r="R92" s="49"/>
      <c r="S92" s="51"/>
    </row>
    <row r="93" spans="2:19">
      <c r="B93" s="49" t="s">
        <v>41</v>
      </c>
      <c r="C93" s="52" t="s">
        <v>2094</v>
      </c>
      <c r="D93" s="53" t="s">
        <v>1893</v>
      </c>
      <c r="E93" s="52"/>
      <c r="F93" s="137"/>
      <c r="G93" s="84"/>
      <c r="H93" s="52"/>
      <c r="I93" s="51"/>
      <c r="J93" s="122"/>
      <c r="K93" s="122"/>
      <c r="L93" s="125"/>
      <c r="M93" s="52"/>
      <c r="N93" s="51"/>
      <c r="O93" s="129"/>
      <c r="P93" s="51"/>
      <c r="Q93" s="87"/>
      <c r="R93" s="49"/>
      <c r="S93" s="51"/>
    </row>
    <row r="94" spans="2:19">
      <c r="B94" s="49" t="s">
        <v>50</v>
      </c>
      <c r="C94" s="52" t="s">
        <v>2095</v>
      </c>
      <c r="D94" s="53" t="s">
        <v>2096</v>
      </c>
      <c r="E94" s="52"/>
      <c r="F94" s="51"/>
      <c r="G94" s="84"/>
      <c r="H94" s="52" t="s">
        <v>1109</v>
      </c>
      <c r="I94" s="62" t="s">
        <v>2097</v>
      </c>
      <c r="J94" s="122"/>
      <c r="K94" s="122"/>
      <c r="L94" s="125"/>
      <c r="M94" s="52"/>
      <c r="N94" s="51"/>
      <c r="O94" s="129"/>
      <c r="P94" s="53"/>
      <c r="Q94" s="87"/>
      <c r="R94" s="49"/>
      <c r="S94" s="51"/>
    </row>
    <row r="95" spans="2:19">
      <c r="B95" s="49" t="s">
        <v>702</v>
      </c>
      <c r="C95" s="52" t="s">
        <v>2098</v>
      </c>
      <c r="D95" s="53" t="s">
        <v>1893</v>
      </c>
      <c r="E95" s="52"/>
      <c r="F95" s="137"/>
      <c r="G95" s="84"/>
      <c r="H95" s="52"/>
      <c r="I95" s="51"/>
      <c r="J95" s="122"/>
      <c r="K95" s="122"/>
      <c r="L95" s="125"/>
      <c r="M95" s="52"/>
      <c r="N95" s="51"/>
      <c r="O95" s="129"/>
      <c r="P95" s="51"/>
      <c r="Q95" s="87"/>
      <c r="R95" s="49"/>
      <c r="S95" s="51"/>
    </row>
    <row r="96" spans="2:19">
      <c r="B96" s="49" t="s">
        <v>151</v>
      </c>
      <c r="C96" s="52" t="s">
        <v>2099</v>
      </c>
      <c r="D96" s="53" t="s">
        <v>1893</v>
      </c>
      <c r="E96" s="52" t="s">
        <v>1233</v>
      </c>
      <c r="F96" s="137" t="s">
        <v>2100</v>
      </c>
      <c r="G96" s="83" t="s">
        <v>1424</v>
      </c>
      <c r="H96" s="52" t="s">
        <v>2037</v>
      </c>
      <c r="I96" s="53" t="s">
        <v>2101</v>
      </c>
      <c r="J96" s="122"/>
      <c r="K96" s="122"/>
      <c r="L96" s="125"/>
      <c r="M96" s="64" t="s">
        <v>2458</v>
      </c>
      <c r="N96" s="53" t="s">
        <v>2050</v>
      </c>
      <c r="O96" s="129"/>
      <c r="P96" s="51"/>
      <c r="Q96" s="87"/>
      <c r="R96" s="49"/>
      <c r="S96" s="51"/>
    </row>
    <row r="97" spans="2:19">
      <c r="B97" s="49" t="s">
        <v>152</v>
      </c>
      <c r="C97" s="52" t="s">
        <v>2102</v>
      </c>
      <c r="D97" s="53" t="s">
        <v>1893</v>
      </c>
      <c r="E97" s="52" t="s">
        <v>1025</v>
      </c>
      <c r="F97" s="62" t="s">
        <v>2103</v>
      </c>
      <c r="G97" s="84" t="s">
        <v>571</v>
      </c>
      <c r="H97" s="61" t="s">
        <v>1045</v>
      </c>
      <c r="I97" s="53" t="s">
        <v>2104</v>
      </c>
      <c r="J97" s="122"/>
      <c r="K97" s="122"/>
      <c r="L97" s="125"/>
      <c r="M97" s="52"/>
      <c r="N97" s="51"/>
      <c r="O97" s="129"/>
      <c r="P97" s="51"/>
      <c r="Q97" s="87"/>
      <c r="R97" s="49"/>
      <c r="S97" s="51"/>
    </row>
    <row r="98" spans="2:19">
      <c r="B98" s="49" t="s">
        <v>153</v>
      </c>
      <c r="C98" s="52" t="s">
        <v>2105</v>
      </c>
      <c r="D98" s="53" t="s">
        <v>1893</v>
      </c>
      <c r="E98" s="52" t="s">
        <v>2106</v>
      </c>
      <c r="F98" s="62" t="s">
        <v>1786</v>
      </c>
      <c r="G98" s="83" t="s">
        <v>1424</v>
      </c>
      <c r="H98" s="52" t="s">
        <v>2074</v>
      </c>
      <c r="I98" s="53" t="s">
        <v>2107</v>
      </c>
      <c r="J98" s="122"/>
      <c r="K98" s="122"/>
      <c r="L98" s="125"/>
      <c r="M98" s="85" t="s">
        <v>2459</v>
      </c>
      <c r="N98" s="53" t="s">
        <v>1891</v>
      </c>
      <c r="O98" s="129"/>
      <c r="P98" s="51"/>
      <c r="Q98" s="87"/>
      <c r="R98" s="49"/>
      <c r="S98" s="51"/>
    </row>
    <row r="99" spans="2:19">
      <c r="B99" s="49" t="s">
        <v>399</v>
      </c>
      <c r="C99" s="52" t="s">
        <v>2108</v>
      </c>
      <c r="D99" s="53" t="s">
        <v>1893</v>
      </c>
      <c r="E99" s="52"/>
      <c r="F99" s="51"/>
      <c r="G99" s="84"/>
      <c r="H99" s="52" t="s">
        <v>1926</v>
      </c>
      <c r="I99" s="62" t="s">
        <v>2109</v>
      </c>
      <c r="J99" s="122"/>
      <c r="K99" s="122"/>
      <c r="L99" s="125"/>
      <c r="M99" s="52"/>
      <c r="N99" s="51"/>
      <c r="O99" s="129"/>
      <c r="P99" s="51"/>
      <c r="Q99" s="87"/>
      <c r="R99" s="49"/>
      <c r="S99" s="51"/>
    </row>
    <row r="100" spans="2:19">
      <c r="B100" s="49" t="s">
        <v>154</v>
      </c>
      <c r="C100" s="52" t="s">
        <v>2110</v>
      </c>
      <c r="D100" s="53" t="s">
        <v>1893</v>
      </c>
      <c r="E100" s="52"/>
      <c r="F100" s="51"/>
      <c r="G100" s="84"/>
      <c r="H100" s="52" t="s">
        <v>2111</v>
      </c>
      <c r="I100" s="62" t="s">
        <v>2112</v>
      </c>
      <c r="J100" s="122"/>
      <c r="K100" s="122"/>
      <c r="L100" s="125"/>
      <c r="M100" s="52"/>
      <c r="N100" s="51"/>
      <c r="O100" s="129"/>
      <c r="P100" s="51"/>
      <c r="Q100" s="87"/>
      <c r="R100" s="49"/>
      <c r="S100" s="51"/>
    </row>
    <row r="101" spans="2:19">
      <c r="B101" s="49" t="s">
        <v>155</v>
      </c>
      <c r="C101" s="52" t="s">
        <v>2113</v>
      </c>
      <c r="D101" s="53" t="s">
        <v>1893</v>
      </c>
      <c r="E101" s="52" t="s">
        <v>1000</v>
      </c>
      <c r="F101" s="62" t="s">
        <v>2114</v>
      </c>
      <c r="G101" s="84" t="s">
        <v>571</v>
      </c>
      <c r="H101" s="52" t="s">
        <v>2115</v>
      </c>
      <c r="I101" s="62" t="s">
        <v>2116</v>
      </c>
      <c r="J101" s="122"/>
      <c r="K101" s="122"/>
      <c r="L101" s="125"/>
      <c r="M101" s="52"/>
      <c r="N101" s="51"/>
      <c r="O101" s="129"/>
      <c r="P101" s="53"/>
      <c r="Q101" s="87"/>
      <c r="R101" s="49"/>
      <c r="S101" s="51"/>
    </row>
    <row r="102" spans="2:19">
      <c r="B102" s="49" t="s">
        <v>303</v>
      </c>
      <c r="C102" s="52" t="s">
        <v>2117</v>
      </c>
      <c r="D102" s="53" t="s">
        <v>1893</v>
      </c>
      <c r="E102" s="52" t="s">
        <v>2118</v>
      </c>
      <c r="F102" s="62" t="s">
        <v>2119</v>
      </c>
      <c r="G102" s="83" t="s">
        <v>1424</v>
      </c>
      <c r="H102" s="52" t="s">
        <v>2120</v>
      </c>
      <c r="I102" s="53" t="s">
        <v>2121</v>
      </c>
      <c r="J102" s="122"/>
      <c r="K102" s="122"/>
      <c r="L102" s="125"/>
      <c r="M102" s="52"/>
      <c r="N102" s="51"/>
      <c r="O102" s="129"/>
      <c r="P102" s="51"/>
      <c r="Q102" s="87"/>
      <c r="R102" s="49"/>
      <c r="S102" s="51"/>
    </row>
    <row r="103" spans="2:19">
      <c r="B103" s="49" t="s">
        <v>9</v>
      </c>
      <c r="C103" s="52" t="s">
        <v>2122</v>
      </c>
      <c r="D103" s="53" t="s">
        <v>1893</v>
      </c>
      <c r="E103" s="52"/>
      <c r="F103" s="137"/>
      <c r="G103" s="84"/>
      <c r="H103" s="52"/>
      <c r="I103" s="51"/>
      <c r="J103" s="122"/>
      <c r="K103" s="122"/>
      <c r="L103" s="125"/>
      <c r="M103" s="52"/>
      <c r="N103" s="51"/>
      <c r="O103" s="129"/>
      <c r="P103" s="51"/>
      <c r="Q103" s="87"/>
      <c r="R103" s="49"/>
      <c r="S103" s="51"/>
    </row>
    <row r="104" spans="2:19">
      <c r="B104" s="49" t="s">
        <v>747</v>
      </c>
      <c r="C104" s="52" t="s">
        <v>2123</v>
      </c>
      <c r="D104" s="51" t="s">
        <v>2124</v>
      </c>
      <c r="E104" s="52"/>
      <c r="F104" s="137"/>
      <c r="G104" s="84"/>
      <c r="H104" s="52" t="s">
        <v>2125</v>
      </c>
      <c r="I104" s="53" t="s">
        <v>1032</v>
      </c>
      <c r="J104" s="122"/>
      <c r="K104" s="122"/>
      <c r="L104" s="125"/>
      <c r="M104" s="52"/>
      <c r="N104" s="51"/>
      <c r="O104" s="129"/>
      <c r="P104" s="51"/>
      <c r="Q104" s="87"/>
      <c r="R104" s="49"/>
      <c r="S104" s="51"/>
    </row>
    <row r="105" spans="2:19">
      <c r="B105" s="49" t="s">
        <v>2126</v>
      </c>
      <c r="C105" s="52" t="s">
        <v>2127</v>
      </c>
      <c r="D105" s="53" t="s">
        <v>1893</v>
      </c>
      <c r="E105" s="52"/>
      <c r="F105" s="63"/>
      <c r="G105" s="84"/>
      <c r="H105" s="52"/>
      <c r="I105" s="51"/>
      <c r="J105" s="122"/>
      <c r="K105" s="122"/>
      <c r="L105" s="125"/>
      <c r="M105" s="52"/>
      <c r="N105" s="51"/>
      <c r="O105" s="129"/>
      <c r="P105" s="51"/>
      <c r="Q105" s="87"/>
      <c r="R105" s="49"/>
      <c r="S105" s="51"/>
    </row>
    <row r="106" spans="2:19">
      <c r="B106" s="49" t="s">
        <v>156</v>
      </c>
      <c r="C106" s="52" t="s">
        <v>2128</v>
      </c>
      <c r="D106" s="53" t="s">
        <v>1893</v>
      </c>
      <c r="E106" s="52"/>
      <c r="F106" s="137"/>
      <c r="G106" s="84"/>
      <c r="H106" s="52" t="s">
        <v>2460</v>
      </c>
      <c r="I106" s="51" t="s">
        <v>2129</v>
      </c>
      <c r="J106" s="122"/>
      <c r="K106" s="122"/>
      <c r="L106" s="125"/>
      <c r="M106" s="52"/>
      <c r="N106" s="51"/>
      <c r="O106" s="129"/>
      <c r="P106" s="51"/>
      <c r="Q106" s="87"/>
      <c r="R106" s="49"/>
      <c r="S106" s="51"/>
    </row>
    <row r="107" spans="2:19">
      <c r="B107" s="49" t="s">
        <v>748</v>
      </c>
      <c r="C107" s="52" t="s">
        <v>2130</v>
      </c>
      <c r="D107" s="53" t="s">
        <v>1893</v>
      </c>
      <c r="E107" s="52"/>
      <c r="F107" s="137"/>
      <c r="G107" s="84"/>
      <c r="H107" s="52"/>
      <c r="I107" s="51"/>
      <c r="J107" s="122"/>
      <c r="K107" s="122"/>
      <c r="L107" s="125"/>
      <c r="M107" s="85" t="s">
        <v>2461</v>
      </c>
      <c r="N107" s="53" t="s">
        <v>1891</v>
      </c>
      <c r="O107" s="129"/>
      <c r="P107" s="51"/>
      <c r="Q107" s="87"/>
      <c r="R107" s="49"/>
      <c r="S107" s="51"/>
    </row>
    <row r="108" spans="2:19">
      <c r="B108" s="49" t="s">
        <v>618</v>
      </c>
      <c r="C108" s="52" t="s">
        <v>2131</v>
      </c>
      <c r="D108" s="53" t="s">
        <v>1893</v>
      </c>
      <c r="E108" s="52"/>
      <c r="F108" s="137"/>
      <c r="G108" s="84"/>
      <c r="H108" s="52" t="s">
        <v>1186</v>
      </c>
      <c r="I108" s="51"/>
      <c r="J108" s="122"/>
      <c r="K108" s="122"/>
      <c r="L108" s="125"/>
      <c r="M108" s="52"/>
      <c r="N108" s="51"/>
      <c r="O108" s="129"/>
      <c r="P108" s="53"/>
      <c r="Q108" s="87"/>
      <c r="R108" s="49"/>
      <c r="S108" s="51"/>
    </row>
    <row r="109" spans="2:19">
      <c r="B109" s="49" t="s">
        <v>2133</v>
      </c>
      <c r="C109" s="52" t="s">
        <v>2134</v>
      </c>
      <c r="D109" s="53" t="s">
        <v>1893</v>
      </c>
      <c r="E109" s="52"/>
      <c r="F109" s="137"/>
      <c r="G109" s="84"/>
      <c r="H109" s="52"/>
      <c r="I109" s="51"/>
      <c r="J109" s="122"/>
      <c r="K109" s="122"/>
      <c r="L109" s="125"/>
      <c r="M109" s="52"/>
      <c r="N109" s="51"/>
      <c r="O109" s="129"/>
      <c r="P109" s="51"/>
      <c r="Q109" s="87"/>
      <c r="R109" s="49"/>
      <c r="S109" s="51"/>
    </row>
    <row r="110" spans="2:19">
      <c r="B110" s="49" t="s">
        <v>157</v>
      </c>
      <c r="C110" s="52" t="s">
        <v>2135</v>
      </c>
      <c r="D110" s="53" t="s">
        <v>1893</v>
      </c>
      <c r="E110" s="52" t="s">
        <v>2136</v>
      </c>
      <c r="F110" s="62" t="s">
        <v>1476</v>
      </c>
      <c r="G110" s="83" t="s">
        <v>1424</v>
      </c>
      <c r="H110" s="52"/>
      <c r="I110" s="51"/>
      <c r="J110" s="122"/>
      <c r="K110" s="122"/>
      <c r="L110" s="125"/>
      <c r="M110" s="64" t="s">
        <v>2462</v>
      </c>
      <c r="N110" s="53" t="s">
        <v>1938</v>
      </c>
      <c r="O110" s="129"/>
      <c r="P110" s="51"/>
      <c r="Q110" s="87"/>
      <c r="R110" s="49"/>
      <c r="S110" s="51"/>
    </row>
    <row r="111" spans="2:19">
      <c r="B111" s="49" t="s">
        <v>158</v>
      </c>
      <c r="C111" s="52" t="s">
        <v>2137</v>
      </c>
      <c r="D111" s="53" t="s">
        <v>1893</v>
      </c>
      <c r="E111" s="52"/>
      <c r="F111" s="137"/>
      <c r="G111" s="84"/>
      <c r="H111" s="52"/>
      <c r="I111" s="51"/>
      <c r="J111" s="122"/>
      <c r="K111" s="122"/>
      <c r="L111" s="125"/>
      <c r="M111" s="52"/>
      <c r="N111" s="51"/>
      <c r="O111" s="129"/>
      <c r="P111" s="51"/>
      <c r="Q111" s="87"/>
      <c r="R111" s="49"/>
      <c r="S111" s="51"/>
    </row>
    <row r="112" spans="2:19">
      <c r="B112" s="49" t="s">
        <v>55</v>
      </c>
      <c r="C112" s="52" t="s">
        <v>1894</v>
      </c>
      <c r="D112" s="53" t="s">
        <v>1893</v>
      </c>
      <c r="E112" s="52"/>
      <c r="F112" s="137"/>
      <c r="G112" s="84"/>
      <c r="H112" s="52"/>
      <c r="I112" s="51"/>
      <c r="J112" s="122"/>
      <c r="K112" s="122"/>
      <c r="L112" s="125"/>
      <c r="M112" s="52"/>
      <c r="N112" s="51"/>
      <c r="O112" s="129"/>
      <c r="P112" s="51"/>
      <c r="Q112" s="87"/>
      <c r="R112" s="49"/>
      <c r="S112" s="51"/>
    </row>
    <row r="113" spans="2:19">
      <c r="B113" s="49" t="s">
        <v>18</v>
      </c>
      <c r="C113" s="52" t="s">
        <v>2138</v>
      </c>
      <c r="D113" s="53" t="s">
        <v>1893</v>
      </c>
      <c r="E113" s="52"/>
      <c r="F113" s="137"/>
      <c r="G113" s="84"/>
      <c r="H113" s="52" t="s">
        <v>2139</v>
      </c>
      <c r="I113" s="51"/>
      <c r="J113" s="122"/>
      <c r="K113" s="122"/>
      <c r="L113" s="125"/>
      <c r="M113" s="52"/>
      <c r="N113" s="51"/>
      <c r="O113" s="129"/>
      <c r="P113" s="51"/>
      <c r="Q113" s="87"/>
      <c r="R113" s="49"/>
      <c r="S113" s="51"/>
    </row>
    <row r="114" spans="2:19">
      <c r="B114" s="49" t="s">
        <v>706</v>
      </c>
      <c r="C114" s="52" t="s">
        <v>1943</v>
      </c>
      <c r="D114" s="53" t="s">
        <v>1893</v>
      </c>
      <c r="E114" s="52" t="s">
        <v>2140</v>
      </c>
      <c r="F114" s="62" t="s">
        <v>1896</v>
      </c>
      <c r="G114" s="84" t="s">
        <v>571</v>
      </c>
      <c r="H114" s="52" t="s">
        <v>2403</v>
      </c>
      <c r="I114" s="51" t="s">
        <v>2141</v>
      </c>
      <c r="J114" s="122"/>
      <c r="K114" s="122"/>
      <c r="L114" s="125"/>
      <c r="M114" s="52"/>
      <c r="N114" s="51"/>
      <c r="O114" s="129"/>
      <c r="P114" s="51"/>
      <c r="Q114" s="87"/>
      <c r="R114" s="49"/>
      <c r="S114" s="51"/>
    </row>
    <row r="115" spans="2:19">
      <c r="B115" s="49" t="s">
        <v>159</v>
      </c>
      <c r="C115" s="52" t="s">
        <v>2142</v>
      </c>
      <c r="D115" s="53" t="s">
        <v>1893</v>
      </c>
      <c r="E115" s="52" t="s">
        <v>1904</v>
      </c>
      <c r="F115" s="53" t="s">
        <v>1801</v>
      </c>
      <c r="G115" s="83" t="s">
        <v>1424</v>
      </c>
      <c r="H115" s="52"/>
      <c r="I115" s="63"/>
      <c r="J115" s="122"/>
      <c r="K115" s="122"/>
      <c r="L115" s="125"/>
      <c r="M115" s="64" t="s">
        <v>2463</v>
      </c>
      <c r="N115" s="56" t="s">
        <v>1938</v>
      </c>
      <c r="O115" s="129"/>
      <c r="P115" s="53"/>
      <c r="Q115" s="87"/>
      <c r="R115" s="49"/>
      <c r="S115" s="51"/>
    </row>
    <row r="116" spans="2:19">
      <c r="B116" s="49" t="s">
        <v>160</v>
      </c>
      <c r="C116" s="52" t="s">
        <v>2143</v>
      </c>
      <c r="D116" s="53" t="s">
        <v>1893</v>
      </c>
      <c r="E116" s="52" t="s">
        <v>1480</v>
      </c>
      <c r="F116" s="62" t="s">
        <v>1495</v>
      </c>
      <c r="G116" s="83" t="s">
        <v>1424</v>
      </c>
      <c r="H116" s="55"/>
      <c r="I116" s="51"/>
      <c r="J116" s="122"/>
      <c r="K116" s="122"/>
      <c r="L116" s="125"/>
      <c r="M116" s="64" t="s">
        <v>1020</v>
      </c>
      <c r="N116" s="56" t="s">
        <v>1938</v>
      </c>
      <c r="O116" s="129"/>
      <c r="P116" s="51"/>
      <c r="Q116" s="87"/>
      <c r="R116" s="57" t="s">
        <v>2144</v>
      </c>
      <c r="S116" s="53" t="s">
        <v>1497</v>
      </c>
    </row>
    <row r="117" spans="2:19">
      <c r="B117" s="49" t="s">
        <v>161</v>
      </c>
      <c r="C117" s="52" t="s">
        <v>2145</v>
      </c>
      <c r="D117" s="53" t="s">
        <v>1893</v>
      </c>
      <c r="E117" s="52" t="s">
        <v>1603</v>
      </c>
      <c r="F117" s="62" t="s">
        <v>2146</v>
      </c>
      <c r="G117" s="84" t="s">
        <v>571</v>
      </c>
      <c r="H117" s="55"/>
      <c r="I117" s="51"/>
      <c r="J117" s="122"/>
      <c r="K117" s="122"/>
      <c r="L117" s="125"/>
      <c r="M117" s="64" t="s">
        <v>2464</v>
      </c>
      <c r="N117" s="56" t="s">
        <v>1938</v>
      </c>
      <c r="O117" s="129"/>
      <c r="P117" s="51"/>
      <c r="Q117" s="87"/>
      <c r="R117" s="49"/>
      <c r="S117" s="51"/>
    </row>
    <row r="118" spans="2:19">
      <c r="B118" s="49" t="s">
        <v>34</v>
      </c>
      <c r="C118" s="52" t="s">
        <v>2147</v>
      </c>
      <c r="D118" s="53" t="s">
        <v>1893</v>
      </c>
      <c r="E118" s="52"/>
      <c r="F118" s="51"/>
      <c r="G118" s="84"/>
      <c r="H118" s="52" t="s">
        <v>2148</v>
      </c>
      <c r="I118" s="62" t="s">
        <v>1052</v>
      </c>
      <c r="J118" s="122"/>
      <c r="K118" s="122"/>
      <c r="L118" s="125"/>
      <c r="M118" s="52"/>
      <c r="N118" s="51"/>
      <c r="O118" s="129"/>
      <c r="P118" s="51"/>
      <c r="Q118" s="87"/>
      <c r="R118" s="49"/>
      <c r="S118" s="51"/>
    </row>
    <row r="119" spans="2:19">
      <c r="B119" s="49" t="s">
        <v>42</v>
      </c>
      <c r="C119" s="52" t="s">
        <v>2149</v>
      </c>
      <c r="D119" s="53" t="s">
        <v>1893</v>
      </c>
      <c r="E119" s="52"/>
      <c r="F119" s="137"/>
      <c r="G119" s="84"/>
      <c r="H119" s="52" t="s">
        <v>1227</v>
      </c>
      <c r="I119" s="53" t="s">
        <v>1054</v>
      </c>
      <c r="J119" s="122" t="s">
        <v>1911</v>
      </c>
      <c r="K119" s="122">
        <v>2050</v>
      </c>
      <c r="L119" s="125"/>
      <c r="M119" s="52"/>
      <c r="N119" s="51"/>
      <c r="O119" s="129"/>
      <c r="P119" s="51"/>
      <c r="Q119" s="87"/>
      <c r="R119" s="49"/>
      <c r="S119" s="51"/>
    </row>
    <row r="120" spans="2:19">
      <c r="B120" s="49" t="s">
        <v>62</v>
      </c>
      <c r="C120" s="52" t="s">
        <v>2150</v>
      </c>
      <c r="D120" s="53" t="s">
        <v>1893</v>
      </c>
      <c r="E120" s="52" t="s">
        <v>2151</v>
      </c>
      <c r="F120" s="62" t="s">
        <v>1014</v>
      </c>
      <c r="G120" s="83" t="s">
        <v>1424</v>
      </c>
      <c r="H120" s="52" t="s">
        <v>1048</v>
      </c>
      <c r="I120" s="53" t="s">
        <v>2152</v>
      </c>
      <c r="J120" s="122"/>
      <c r="K120" s="122"/>
      <c r="L120" s="125"/>
      <c r="M120" s="52"/>
      <c r="N120" s="51"/>
      <c r="O120" s="129"/>
      <c r="P120" s="51"/>
      <c r="Q120" s="87"/>
      <c r="R120" s="49"/>
      <c r="S120" s="51"/>
    </row>
    <row r="121" spans="2:19">
      <c r="B121" s="49" t="s">
        <v>43</v>
      </c>
      <c r="C121" s="52" t="s">
        <v>2153</v>
      </c>
      <c r="D121" s="53" t="s">
        <v>1893</v>
      </c>
      <c r="E121" s="52"/>
      <c r="F121" s="137"/>
      <c r="G121" s="84"/>
      <c r="H121" s="52"/>
      <c r="I121" s="51"/>
      <c r="J121" s="122"/>
      <c r="K121" s="122"/>
      <c r="L121" s="125"/>
      <c r="M121" s="52"/>
      <c r="N121" s="51"/>
      <c r="O121" s="129"/>
      <c r="P121" s="51"/>
      <c r="Q121" s="87"/>
      <c r="R121" s="49"/>
      <c r="S121" s="51"/>
    </row>
    <row r="122" spans="2:19">
      <c r="B122" s="49" t="s">
        <v>2468</v>
      </c>
      <c r="C122" s="52" t="s">
        <v>2154</v>
      </c>
      <c r="D122" s="53" t="s">
        <v>1893</v>
      </c>
      <c r="E122" s="52"/>
      <c r="F122" s="137"/>
      <c r="G122" s="84"/>
      <c r="H122" s="52" t="s">
        <v>2155</v>
      </c>
      <c r="I122" s="53" t="s">
        <v>2156</v>
      </c>
      <c r="J122" s="122"/>
      <c r="K122" s="122"/>
      <c r="L122" s="125"/>
      <c r="M122" s="52"/>
      <c r="N122" s="51"/>
      <c r="O122" s="129"/>
      <c r="P122" s="51"/>
      <c r="Q122" s="87"/>
      <c r="R122" s="49"/>
      <c r="S122" s="51"/>
    </row>
    <row r="123" spans="2:19">
      <c r="B123" s="49" t="s">
        <v>162</v>
      </c>
      <c r="C123" s="52" t="s">
        <v>2157</v>
      </c>
      <c r="D123" s="53" t="s">
        <v>1893</v>
      </c>
      <c r="E123" s="52" t="s">
        <v>1480</v>
      </c>
      <c r="F123" s="62" t="s">
        <v>1513</v>
      </c>
      <c r="G123" s="84" t="s">
        <v>571</v>
      </c>
      <c r="H123" s="55"/>
      <c r="I123" s="51"/>
      <c r="J123" s="122"/>
      <c r="K123" s="122"/>
      <c r="L123" s="125"/>
      <c r="M123" s="64" t="s">
        <v>2465</v>
      </c>
      <c r="N123" s="53" t="s">
        <v>2050</v>
      </c>
      <c r="O123" s="129"/>
      <c r="P123" s="51"/>
      <c r="Q123" s="87"/>
      <c r="R123" s="49"/>
      <c r="S123" s="51"/>
    </row>
    <row r="124" spans="2:19">
      <c r="B124" s="49" t="s">
        <v>710</v>
      </c>
      <c r="C124" s="52" t="s">
        <v>2158</v>
      </c>
      <c r="D124" s="53" t="s">
        <v>1517</v>
      </c>
      <c r="E124" s="52" t="s">
        <v>1000</v>
      </c>
      <c r="F124" s="62" t="s">
        <v>1517</v>
      </c>
      <c r="G124" s="84" t="s">
        <v>571</v>
      </c>
      <c r="H124" s="52"/>
      <c r="I124" s="51"/>
      <c r="J124" s="122"/>
      <c r="K124" s="122"/>
      <c r="L124" s="125"/>
      <c r="M124" s="52"/>
      <c r="N124" s="51"/>
      <c r="O124" s="129"/>
      <c r="P124" s="51"/>
      <c r="Q124" s="87"/>
      <c r="R124" s="49"/>
      <c r="S124" s="51"/>
    </row>
    <row r="125" spans="2:19">
      <c r="B125" s="49" t="s">
        <v>39</v>
      </c>
      <c r="C125" s="52" t="s">
        <v>2159</v>
      </c>
      <c r="D125" s="53" t="s">
        <v>1893</v>
      </c>
      <c r="E125" s="52" t="s">
        <v>2265</v>
      </c>
      <c r="F125" s="62" t="s">
        <v>2160</v>
      </c>
      <c r="G125" s="84" t="s">
        <v>571</v>
      </c>
      <c r="H125" s="52"/>
      <c r="I125" s="51"/>
      <c r="J125" s="122"/>
      <c r="K125" s="122"/>
      <c r="L125" s="125"/>
      <c r="M125" s="52"/>
      <c r="N125" s="51"/>
      <c r="O125" s="129"/>
      <c r="P125" s="53"/>
      <c r="Q125" s="87"/>
      <c r="R125" s="49"/>
      <c r="S125" s="51"/>
    </row>
    <row r="126" spans="2:19">
      <c r="B126" s="49" t="s">
        <v>504</v>
      </c>
      <c r="C126" s="52" t="s">
        <v>2161</v>
      </c>
      <c r="D126" s="53" t="s">
        <v>1893</v>
      </c>
      <c r="E126" s="52"/>
      <c r="F126" s="137"/>
      <c r="G126" s="84"/>
      <c r="H126" s="52" t="s">
        <v>2162</v>
      </c>
      <c r="I126" s="51"/>
      <c r="J126" s="122"/>
      <c r="K126" s="122"/>
      <c r="L126" s="125"/>
      <c r="M126" s="52"/>
      <c r="N126" s="51"/>
      <c r="O126" s="129"/>
      <c r="P126" s="51"/>
      <c r="Q126" s="87"/>
      <c r="R126" s="49"/>
      <c r="S126" s="51"/>
    </row>
    <row r="127" spans="2:19">
      <c r="B127" s="49" t="s">
        <v>163</v>
      </c>
      <c r="C127" s="52" t="s">
        <v>2163</v>
      </c>
      <c r="D127" s="53" t="s">
        <v>1893</v>
      </c>
      <c r="E127" s="52" t="s">
        <v>1603</v>
      </c>
      <c r="F127" s="62" t="s">
        <v>1524</v>
      </c>
      <c r="G127" s="84" t="s">
        <v>571</v>
      </c>
      <c r="H127" s="52"/>
      <c r="I127" s="51"/>
      <c r="J127" s="122"/>
      <c r="K127" s="122"/>
      <c r="L127" s="125"/>
      <c r="M127" s="52"/>
      <c r="N127" s="51"/>
      <c r="O127" s="129"/>
      <c r="P127" s="53"/>
      <c r="Q127" s="87"/>
      <c r="R127" s="49"/>
      <c r="S127" s="51"/>
    </row>
    <row r="128" spans="2:19">
      <c r="B128" s="49" t="s">
        <v>2164</v>
      </c>
      <c r="C128" s="52" t="s">
        <v>1157</v>
      </c>
      <c r="D128" s="53" t="s">
        <v>1069</v>
      </c>
      <c r="E128" s="52" t="s">
        <v>1323</v>
      </c>
      <c r="F128" s="62" t="s">
        <v>1069</v>
      </c>
      <c r="G128" s="84" t="s">
        <v>571</v>
      </c>
      <c r="H128" s="52"/>
      <c r="I128" s="51"/>
      <c r="J128" s="122"/>
      <c r="K128" s="122"/>
      <c r="L128" s="125"/>
      <c r="M128" s="52"/>
      <c r="N128" s="51"/>
      <c r="O128" s="129"/>
      <c r="P128" s="51"/>
      <c r="Q128" s="87"/>
      <c r="R128" s="49"/>
      <c r="S128" s="51"/>
    </row>
    <row r="129" spans="2:19">
      <c r="B129" s="49" t="s">
        <v>753</v>
      </c>
      <c r="C129" s="52" t="s">
        <v>2165</v>
      </c>
      <c r="D129" s="53" t="s">
        <v>1893</v>
      </c>
      <c r="E129" s="52" t="s">
        <v>1025</v>
      </c>
      <c r="F129" s="53" t="s">
        <v>2166</v>
      </c>
      <c r="G129" s="84" t="s">
        <v>571</v>
      </c>
      <c r="H129" s="52"/>
      <c r="I129" s="51"/>
      <c r="J129" s="122"/>
      <c r="K129" s="122"/>
      <c r="L129" s="125"/>
      <c r="M129" s="52"/>
      <c r="N129" s="51"/>
      <c r="O129" s="129"/>
      <c r="P129" s="51"/>
      <c r="Q129" s="87"/>
      <c r="R129" s="49"/>
      <c r="S129" s="51"/>
    </row>
    <row r="130" spans="2:19">
      <c r="B130" s="49" t="s">
        <v>8</v>
      </c>
      <c r="C130" s="52" t="s">
        <v>2167</v>
      </c>
      <c r="D130" s="53" t="s">
        <v>1893</v>
      </c>
      <c r="E130" s="52" t="s">
        <v>1000</v>
      </c>
      <c r="F130" s="62" t="s">
        <v>1530</v>
      </c>
      <c r="G130" s="84" t="s">
        <v>571</v>
      </c>
      <c r="H130" s="52"/>
      <c r="I130" s="51"/>
      <c r="J130" s="122"/>
      <c r="K130" s="122"/>
      <c r="L130" s="125"/>
      <c r="M130" s="52"/>
      <c r="N130" s="51"/>
      <c r="O130" s="129"/>
      <c r="P130" s="51"/>
      <c r="Q130" s="87"/>
      <c r="R130" s="49"/>
      <c r="S130" s="51"/>
    </row>
    <row r="131" spans="2:19">
      <c r="B131" s="49" t="s">
        <v>713</v>
      </c>
      <c r="C131" s="52" t="s">
        <v>2168</v>
      </c>
      <c r="D131" s="53" t="s">
        <v>1893</v>
      </c>
      <c r="E131" s="52" t="s">
        <v>2169</v>
      </c>
      <c r="F131" s="62" t="s">
        <v>2170</v>
      </c>
      <c r="G131" s="83" t="s">
        <v>1424</v>
      </c>
      <c r="H131" s="55"/>
      <c r="I131" s="51"/>
      <c r="J131" s="122"/>
      <c r="K131" s="122"/>
      <c r="L131" s="125"/>
      <c r="M131" s="64" t="s">
        <v>2466</v>
      </c>
      <c r="N131" s="53" t="s">
        <v>2050</v>
      </c>
      <c r="O131" s="129"/>
      <c r="P131" s="51"/>
      <c r="Q131" s="87"/>
      <c r="R131" s="49"/>
      <c r="S131" s="51"/>
    </row>
    <row r="132" spans="2:19">
      <c r="B132" s="49" t="s">
        <v>164</v>
      </c>
      <c r="C132" s="52" t="s">
        <v>2171</v>
      </c>
      <c r="D132" s="53" t="s">
        <v>1893</v>
      </c>
      <c r="E132" s="52" t="s">
        <v>2397</v>
      </c>
      <c r="F132" s="62" t="s">
        <v>2172</v>
      </c>
      <c r="G132" s="84" t="s">
        <v>571</v>
      </c>
      <c r="H132" s="52" t="s">
        <v>2173</v>
      </c>
      <c r="I132" s="51" t="s">
        <v>2174</v>
      </c>
      <c r="J132" s="122" t="s">
        <v>1911</v>
      </c>
      <c r="K132" s="122">
        <v>2030</v>
      </c>
      <c r="L132" s="125"/>
      <c r="M132" s="52"/>
      <c r="N132" s="51"/>
      <c r="O132" s="129"/>
      <c r="P132" s="53"/>
      <c r="Q132" s="87"/>
      <c r="R132" s="49"/>
      <c r="S132" s="51"/>
    </row>
    <row r="133" spans="2:19">
      <c r="B133" s="49" t="s">
        <v>59</v>
      </c>
      <c r="C133" s="52" t="s">
        <v>2175</v>
      </c>
      <c r="D133" s="53" t="s">
        <v>1893</v>
      </c>
      <c r="E133" s="52"/>
      <c r="F133" s="137"/>
      <c r="G133" s="84"/>
      <c r="H133" s="52"/>
      <c r="I133" s="51"/>
      <c r="J133" s="122"/>
      <c r="K133" s="122"/>
      <c r="L133" s="125"/>
      <c r="M133" s="52"/>
      <c r="N133" s="51"/>
      <c r="O133" s="129"/>
      <c r="P133" s="51"/>
      <c r="Q133" s="87"/>
      <c r="R133" s="49"/>
      <c r="S133" s="51"/>
    </row>
    <row r="134" spans="2:19">
      <c r="B134" s="49" t="s">
        <v>28</v>
      </c>
      <c r="C134" s="52" t="s">
        <v>2176</v>
      </c>
      <c r="D134" s="53" t="s">
        <v>1893</v>
      </c>
      <c r="E134" s="52"/>
      <c r="F134" s="51"/>
      <c r="G134" s="84"/>
      <c r="H134" s="52" t="s">
        <v>2177</v>
      </c>
      <c r="I134" s="62" t="s">
        <v>2178</v>
      </c>
      <c r="J134" s="122"/>
      <c r="K134" s="122"/>
      <c r="L134" s="125"/>
      <c r="M134" s="52"/>
      <c r="N134" s="51"/>
      <c r="O134" s="129"/>
      <c r="P134" s="51"/>
      <c r="Q134" s="87"/>
      <c r="R134" s="49"/>
      <c r="S134" s="51"/>
    </row>
    <row r="135" spans="2:19">
      <c r="B135" s="49" t="s">
        <v>53</v>
      </c>
      <c r="C135" s="52" t="s">
        <v>2179</v>
      </c>
      <c r="D135" s="53" t="s">
        <v>1893</v>
      </c>
      <c r="E135" s="52"/>
      <c r="F135" s="51"/>
      <c r="G135" s="84"/>
      <c r="H135" s="52" t="s">
        <v>2037</v>
      </c>
      <c r="I135" s="62" t="s">
        <v>2180</v>
      </c>
      <c r="J135" s="122"/>
      <c r="K135" s="122"/>
      <c r="L135" s="125"/>
      <c r="M135" s="52"/>
      <c r="N135" s="51"/>
      <c r="O135" s="129"/>
      <c r="P135" s="51"/>
      <c r="Q135" s="87"/>
      <c r="R135" s="49"/>
      <c r="S135" s="51"/>
    </row>
    <row r="136" spans="2:19">
      <c r="B136" s="49" t="s">
        <v>6</v>
      </c>
      <c r="C136" s="52" t="s">
        <v>1894</v>
      </c>
      <c r="D136" s="53" t="s">
        <v>1893</v>
      </c>
      <c r="E136" s="52"/>
      <c r="F136" s="137"/>
      <c r="G136" s="84"/>
      <c r="H136" s="52"/>
      <c r="I136" s="51"/>
      <c r="J136" s="122"/>
      <c r="K136" s="122"/>
      <c r="L136" s="125"/>
      <c r="M136" s="52"/>
      <c r="N136" s="51"/>
      <c r="O136" s="129"/>
      <c r="P136" s="51"/>
      <c r="Q136" s="87"/>
      <c r="R136" s="49"/>
      <c r="S136" s="51"/>
    </row>
    <row r="137" spans="2:19">
      <c r="B137" s="49" t="s">
        <v>165</v>
      </c>
      <c r="C137" s="52" t="s">
        <v>2181</v>
      </c>
      <c r="D137" s="53" t="s">
        <v>1893</v>
      </c>
      <c r="E137" s="52" t="s">
        <v>2062</v>
      </c>
      <c r="F137" s="62" t="s">
        <v>1549</v>
      </c>
      <c r="G137" s="84" t="s">
        <v>571</v>
      </c>
      <c r="H137" s="55"/>
      <c r="I137" s="51"/>
      <c r="J137" s="122"/>
      <c r="K137" s="122"/>
      <c r="L137" s="125"/>
      <c r="M137" s="64" t="s">
        <v>2467</v>
      </c>
      <c r="N137" s="53" t="s">
        <v>2050</v>
      </c>
      <c r="O137" s="129"/>
      <c r="P137" s="51"/>
      <c r="Q137" s="87"/>
      <c r="R137" s="49"/>
      <c r="S137" s="51"/>
    </row>
    <row r="138" spans="2:19">
      <c r="B138" s="49" t="s">
        <v>166</v>
      </c>
      <c r="C138" s="52" t="s">
        <v>2182</v>
      </c>
      <c r="D138" s="53" t="s">
        <v>1893</v>
      </c>
      <c r="E138" s="52"/>
      <c r="F138" s="51"/>
      <c r="G138" s="84"/>
      <c r="H138" s="52" t="s">
        <v>2183</v>
      </c>
      <c r="I138" s="51" t="s">
        <v>2184</v>
      </c>
      <c r="J138" s="122" t="s">
        <v>1911</v>
      </c>
      <c r="K138" s="122">
        <v>2030</v>
      </c>
      <c r="L138" s="125"/>
      <c r="M138" s="52"/>
      <c r="N138" s="51"/>
      <c r="O138" s="129"/>
      <c r="P138" s="51"/>
      <c r="Q138" s="87"/>
      <c r="R138" s="49"/>
      <c r="S138" s="51"/>
    </row>
    <row r="139" spans="2:19">
      <c r="B139" s="49" t="s">
        <v>58</v>
      </c>
      <c r="C139" s="52" t="s">
        <v>2188</v>
      </c>
      <c r="D139" s="53" t="s">
        <v>1893</v>
      </c>
      <c r="E139" s="52"/>
      <c r="F139" s="137"/>
      <c r="G139" s="84"/>
      <c r="H139" s="52" t="s">
        <v>2189</v>
      </c>
      <c r="I139" s="51"/>
      <c r="J139" s="122"/>
      <c r="K139" s="122"/>
      <c r="L139" s="125"/>
      <c r="M139" s="52"/>
      <c r="N139" s="51"/>
      <c r="O139" s="129"/>
      <c r="P139" s="51"/>
      <c r="Q139" s="87"/>
      <c r="R139" s="49"/>
      <c r="S139" s="51"/>
    </row>
    <row r="140" spans="2:19">
      <c r="B140" s="49" t="s">
        <v>60</v>
      </c>
      <c r="C140" s="52" t="s">
        <v>2190</v>
      </c>
      <c r="D140" s="53" t="s">
        <v>1893</v>
      </c>
      <c r="E140" s="52" t="s">
        <v>977</v>
      </c>
      <c r="F140" s="62" t="s">
        <v>1556</v>
      </c>
      <c r="G140" s="84" t="s">
        <v>571</v>
      </c>
      <c r="H140" s="84"/>
      <c r="I140" s="137"/>
      <c r="J140" s="122"/>
      <c r="K140" s="122"/>
      <c r="L140" s="125"/>
      <c r="M140" s="52"/>
      <c r="N140" s="51"/>
      <c r="O140" s="129"/>
      <c r="P140" s="51"/>
      <c r="Q140" s="87"/>
      <c r="R140" s="49"/>
      <c r="S140" s="51"/>
    </row>
    <row r="141" spans="2:19">
      <c r="B141" s="49" t="s">
        <v>2470</v>
      </c>
      <c r="C141" s="52" t="s">
        <v>2191</v>
      </c>
      <c r="D141" s="53" t="s">
        <v>1893</v>
      </c>
      <c r="E141" s="52" t="s">
        <v>2192</v>
      </c>
      <c r="F141" s="63" t="s">
        <v>2193</v>
      </c>
      <c r="G141" s="84" t="s">
        <v>571</v>
      </c>
      <c r="H141" s="61" t="s">
        <v>1045</v>
      </c>
      <c r="I141" s="53" t="s">
        <v>2194</v>
      </c>
      <c r="J141" s="122"/>
      <c r="K141" s="122"/>
      <c r="L141" s="125"/>
      <c r="M141" s="52"/>
      <c r="N141" s="51"/>
      <c r="O141" s="129"/>
      <c r="P141" s="51"/>
      <c r="Q141" s="87"/>
      <c r="R141" s="49"/>
      <c r="S141" s="51"/>
    </row>
    <row r="142" spans="2:19">
      <c r="B142" s="49" t="s">
        <v>1084</v>
      </c>
      <c r="C142" s="52" t="s">
        <v>2186</v>
      </c>
      <c r="D142" s="53" t="s">
        <v>1086</v>
      </c>
      <c r="E142" s="52" t="s">
        <v>1175</v>
      </c>
      <c r="F142" s="62" t="s">
        <v>1086</v>
      </c>
      <c r="G142" s="84" t="s">
        <v>571</v>
      </c>
      <c r="H142" s="84"/>
      <c r="I142" s="137"/>
      <c r="J142" s="122"/>
      <c r="K142" s="122"/>
      <c r="L142" s="125"/>
      <c r="M142" s="52"/>
      <c r="N142" s="51"/>
      <c r="O142" s="129"/>
      <c r="P142" s="51"/>
      <c r="Q142" s="87"/>
      <c r="R142" s="49"/>
      <c r="S142" s="51"/>
    </row>
    <row r="143" spans="2:19">
      <c r="B143" s="49" t="s">
        <v>167</v>
      </c>
      <c r="C143" s="52" t="s">
        <v>2195</v>
      </c>
      <c r="D143" s="53" t="s">
        <v>1893</v>
      </c>
      <c r="E143" s="52" t="s">
        <v>2196</v>
      </c>
      <c r="F143" s="62" t="s">
        <v>1829</v>
      </c>
      <c r="G143" s="84" t="s">
        <v>571</v>
      </c>
      <c r="H143" s="52"/>
      <c r="I143" s="51"/>
      <c r="J143" s="122"/>
      <c r="K143" s="122"/>
      <c r="L143" s="125"/>
      <c r="M143" s="85" t="s">
        <v>2472</v>
      </c>
      <c r="N143" s="53" t="s">
        <v>1891</v>
      </c>
      <c r="O143" s="49"/>
      <c r="P143" s="51"/>
      <c r="Q143" s="87"/>
      <c r="R143" s="49"/>
      <c r="S143" s="51"/>
    </row>
    <row r="144" spans="2:19">
      <c r="B144" s="49" t="s">
        <v>632</v>
      </c>
      <c r="C144" s="52" t="s">
        <v>2197</v>
      </c>
      <c r="D144" s="53" t="s">
        <v>1893</v>
      </c>
      <c r="E144" s="52"/>
      <c r="F144" s="137"/>
      <c r="G144" s="84"/>
      <c r="H144" s="52" t="s">
        <v>1045</v>
      </c>
      <c r="I144" s="53" t="s">
        <v>2198</v>
      </c>
      <c r="J144" s="122"/>
      <c r="K144" s="122"/>
      <c r="L144" s="125"/>
      <c r="M144" s="52"/>
      <c r="N144" s="51"/>
      <c r="O144" s="129"/>
      <c r="P144" s="53"/>
      <c r="Q144" s="87"/>
      <c r="R144" s="49"/>
      <c r="S144" s="51"/>
    </row>
    <row r="145" spans="2:19">
      <c r="B145" s="49" t="s">
        <v>44</v>
      </c>
      <c r="C145" s="52" t="s">
        <v>2199</v>
      </c>
      <c r="D145" s="53" t="s">
        <v>1893</v>
      </c>
      <c r="E145" s="52"/>
      <c r="F145" s="137"/>
      <c r="G145" s="84"/>
      <c r="H145" s="61" t="s">
        <v>2200</v>
      </c>
      <c r="I145" s="53" t="s">
        <v>2201</v>
      </c>
      <c r="J145" s="122"/>
      <c r="K145" s="122"/>
      <c r="L145" s="125"/>
      <c r="M145" s="52"/>
      <c r="N145" s="51"/>
      <c r="O145" s="129"/>
      <c r="P145" s="51"/>
      <c r="Q145" s="87"/>
      <c r="R145" s="49"/>
      <c r="S145" s="51"/>
    </row>
    <row r="146" spans="2:19">
      <c r="B146" s="49" t="s">
        <v>634</v>
      </c>
      <c r="C146" s="52" t="s">
        <v>2158</v>
      </c>
      <c r="D146" s="53" t="s">
        <v>1089</v>
      </c>
      <c r="E146" s="52" t="s">
        <v>1000</v>
      </c>
      <c r="F146" s="62" t="s">
        <v>1089</v>
      </c>
      <c r="G146" s="84" t="s">
        <v>571</v>
      </c>
      <c r="H146" s="84" t="s">
        <v>2202</v>
      </c>
      <c r="I146" s="62" t="s">
        <v>2203</v>
      </c>
      <c r="J146" s="122"/>
      <c r="K146" s="122"/>
      <c r="L146" s="125"/>
      <c r="M146" s="52"/>
      <c r="N146" s="51"/>
      <c r="O146" s="129"/>
      <c r="P146" s="51"/>
      <c r="Q146" s="87"/>
      <c r="R146" s="49"/>
      <c r="S146" s="51"/>
    </row>
    <row r="147" spans="2:19">
      <c r="B147" s="49" t="s">
        <v>1090</v>
      </c>
      <c r="C147" s="52" t="s">
        <v>2204</v>
      </c>
      <c r="D147" s="53" t="s">
        <v>1893</v>
      </c>
      <c r="E147" s="52" t="s">
        <v>1591</v>
      </c>
      <c r="F147" s="62" t="s">
        <v>1092</v>
      </c>
      <c r="G147" s="84" t="s">
        <v>571</v>
      </c>
      <c r="H147" s="52"/>
      <c r="I147" s="51"/>
      <c r="J147" s="122"/>
      <c r="K147" s="122"/>
      <c r="L147" s="125"/>
      <c r="M147" s="52"/>
      <c r="N147" s="51"/>
      <c r="O147" s="84" t="s">
        <v>1348</v>
      </c>
      <c r="P147" s="53" t="s">
        <v>2205</v>
      </c>
      <c r="Q147" s="87"/>
      <c r="R147" s="49"/>
      <c r="S147" s="51"/>
    </row>
    <row r="148" spans="2:19">
      <c r="B148" s="49" t="s">
        <v>311</v>
      </c>
      <c r="C148" s="52" t="s">
        <v>2206</v>
      </c>
      <c r="D148" s="53" t="s">
        <v>1893</v>
      </c>
      <c r="E148" s="52"/>
      <c r="F148" s="137"/>
      <c r="G148" s="84"/>
      <c r="H148" s="52" t="s">
        <v>1209</v>
      </c>
      <c r="I148" s="53" t="s">
        <v>1096</v>
      </c>
      <c r="J148" s="122" t="s">
        <v>1911</v>
      </c>
      <c r="K148" s="122">
        <v>2030</v>
      </c>
      <c r="L148" s="125"/>
      <c r="M148" s="52"/>
      <c r="N148" s="51"/>
      <c r="O148" s="129"/>
      <c r="P148" s="51"/>
      <c r="Q148" s="87"/>
      <c r="R148" s="49"/>
      <c r="S148" s="51"/>
    </row>
    <row r="149" spans="2:19">
      <c r="B149" s="49" t="s">
        <v>71</v>
      </c>
      <c r="C149" s="52" t="s">
        <v>1894</v>
      </c>
      <c r="D149" s="53" t="s">
        <v>1893</v>
      </c>
      <c r="E149" s="52"/>
      <c r="F149" s="51"/>
      <c r="G149" s="84"/>
      <c r="H149" s="52"/>
      <c r="I149" s="137"/>
      <c r="J149" s="122"/>
      <c r="K149" s="122"/>
      <c r="L149" s="125"/>
      <c r="M149" s="52"/>
      <c r="N149" s="51"/>
      <c r="O149" s="129"/>
      <c r="P149" s="51"/>
      <c r="Q149" s="87"/>
      <c r="R149" s="49"/>
      <c r="S149" s="51"/>
    </row>
    <row r="150" spans="2:19">
      <c r="B150" s="49" t="s">
        <v>52</v>
      </c>
      <c r="C150" s="52" t="s">
        <v>2207</v>
      </c>
      <c r="D150" s="53" t="s">
        <v>1893</v>
      </c>
      <c r="E150" s="52"/>
      <c r="F150" s="51"/>
      <c r="G150" s="84"/>
      <c r="H150" s="52"/>
      <c r="I150" s="137"/>
      <c r="J150" s="122"/>
      <c r="K150" s="122"/>
      <c r="L150" s="125"/>
      <c r="M150" s="52"/>
      <c r="N150" s="51"/>
      <c r="O150" s="129"/>
      <c r="P150" s="53"/>
      <c r="Q150" s="87"/>
      <c r="R150" s="49"/>
      <c r="S150" s="51"/>
    </row>
    <row r="151" spans="2:19">
      <c r="B151" s="49" t="s">
        <v>45</v>
      </c>
      <c r="C151" s="52" t="s">
        <v>2208</v>
      </c>
      <c r="D151" s="53" t="s">
        <v>1893</v>
      </c>
      <c r="E151" s="52"/>
      <c r="F151" s="137"/>
      <c r="G151" s="84"/>
      <c r="H151" s="52"/>
      <c r="I151" s="51"/>
      <c r="J151" s="122"/>
      <c r="K151" s="122"/>
      <c r="L151" s="125"/>
      <c r="M151" s="52"/>
      <c r="N151" s="51"/>
      <c r="O151" s="129"/>
      <c r="P151" s="51"/>
      <c r="Q151" s="87"/>
      <c r="R151" s="49"/>
      <c r="S151" s="51"/>
    </row>
    <row r="152" spans="2:19">
      <c r="B152" s="49" t="s">
        <v>168</v>
      </c>
      <c r="C152" s="52" t="s">
        <v>2209</v>
      </c>
      <c r="D152" s="53" t="s">
        <v>1893</v>
      </c>
      <c r="E152" s="52" t="s">
        <v>2210</v>
      </c>
      <c r="F152" s="53" t="s">
        <v>2211</v>
      </c>
      <c r="G152" s="84" t="s">
        <v>571</v>
      </c>
      <c r="H152" s="52" t="s">
        <v>2212</v>
      </c>
      <c r="I152" s="53" t="s">
        <v>2213</v>
      </c>
      <c r="J152" s="122"/>
      <c r="K152" s="122"/>
      <c r="L152" s="125"/>
      <c r="M152" s="133" t="s">
        <v>2473</v>
      </c>
      <c r="N152" s="53" t="s">
        <v>2050</v>
      </c>
      <c r="O152" s="129"/>
      <c r="P152" s="51"/>
      <c r="Q152" s="87"/>
      <c r="R152" s="49"/>
      <c r="S152" s="51"/>
    </row>
    <row r="153" spans="2:19">
      <c r="B153" s="49" t="s">
        <v>169</v>
      </c>
      <c r="C153" s="52" t="s">
        <v>2214</v>
      </c>
      <c r="D153" s="53" t="s">
        <v>2215</v>
      </c>
      <c r="E153" s="52" t="s">
        <v>2216</v>
      </c>
      <c r="F153" s="62" t="s">
        <v>2217</v>
      </c>
      <c r="G153" s="84" t="s">
        <v>571</v>
      </c>
      <c r="H153" s="52"/>
      <c r="I153" s="51"/>
      <c r="J153" s="122"/>
      <c r="K153" s="122"/>
      <c r="L153" s="125"/>
      <c r="M153" s="52" t="s">
        <v>2218</v>
      </c>
      <c r="N153" s="53" t="s">
        <v>2219</v>
      </c>
      <c r="O153" s="55" t="s">
        <v>2265</v>
      </c>
      <c r="P153" s="53" t="s">
        <v>1839</v>
      </c>
      <c r="Q153" s="55" t="s">
        <v>571</v>
      </c>
      <c r="R153" s="57" t="s">
        <v>2220</v>
      </c>
      <c r="S153" s="53" t="s">
        <v>1839</v>
      </c>
    </row>
    <row r="154" spans="2:19">
      <c r="B154" s="49" t="s">
        <v>638</v>
      </c>
      <c r="C154" s="52" t="s">
        <v>2221</v>
      </c>
      <c r="D154" s="53" t="s">
        <v>1893</v>
      </c>
      <c r="E154" s="52" t="s">
        <v>2222</v>
      </c>
      <c r="F154" s="62" t="s">
        <v>1896</v>
      </c>
      <c r="G154" s="84" t="s">
        <v>571</v>
      </c>
      <c r="H154" s="52"/>
      <c r="I154" s="53"/>
      <c r="J154" s="122"/>
      <c r="K154" s="122"/>
      <c r="L154" s="125"/>
      <c r="M154" s="52"/>
      <c r="N154" s="51"/>
      <c r="O154" s="129"/>
      <c r="P154" s="51"/>
      <c r="Q154" s="87"/>
      <c r="R154" s="49"/>
      <c r="S154" s="51"/>
    </row>
    <row r="155" spans="2:19">
      <c r="B155" s="49" t="s">
        <v>170</v>
      </c>
      <c r="C155" s="52" t="s">
        <v>2224</v>
      </c>
      <c r="D155" s="53" t="s">
        <v>1913</v>
      </c>
      <c r="E155" s="52" t="s">
        <v>1828</v>
      </c>
      <c r="F155" s="53" t="s">
        <v>2225</v>
      </c>
      <c r="G155" s="84" t="s">
        <v>1424</v>
      </c>
      <c r="H155" s="52"/>
      <c r="I155" s="51"/>
      <c r="J155" s="122"/>
      <c r="K155" s="122"/>
      <c r="L155" s="125"/>
      <c r="M155" s="64" t="s">
        <v>2474</v>
      </c>
      <c r="N155" s="53" t="s">
        <v>2050</v>
      </c>
      <c r="O155" s="129"/>
      <c r="P155" s="51"/>
      <c r="Q155" s="87"/>
      <c r="R155" s="49"/>
      <c r="S155" s="51"/>
    </row>
    <row r="156" spans="2:19">
      <c r="B156" s="49" t="s">
        <v>2475</v>
      </c>
      <c r="C156" s="52" t="s">
        <v>2226</v>
      </c>
      <c r="D156" s="53" t="s">
        <v>1893</v>
      </c>
      <c r="E156" s="52"/>
      <c r="F156" s="137"/>
      <c r="G156" s="84"/>
      <c r="H156" s="52" t="s">
        <v>2227</v>
      </c>
      <c r="I156" s="53" t="s">
        <v>2228</v>
      </c>
      <c r="J156" s="122"/>
      <c r="K156" s="122"/>
      <c r="L156" s="125"/>
      <c r="M156" s="52"/>
      <c r="N156" s="51"/>
      <c r="O156" s="129"/>
      <c r="P156" s="53"/>
      <c r="Q156" s="87"/>
      <c r="R156" s="49"/>
      <c r="S156" s="51"/>
    </row>
    <row r="157" spans="2:19">
      <c r="B157" s="70" t="s">
        <v>2229</v>
      </c>
      <c r="C157" s="52"/>
      <c r="D157" s="51"/>
      <c r="E157" s="52" t="s">
        <v>2055</v>
      </c>
      <c r="F157" s="137"/>
      <c r="G157" s="84"/>
      <c r="H157" s="52"/>
      <c r="I157" s="51"/>
      <c r="J157" s="122"/>
      <c r="K157" s="122"/>
      <c r="L157" s="125"/>
      <c r="M157" s="52"/>
      <c r="N157" s="51"/>
      <c r="O157" s="129"/>
      <c r="P157" s="51"/>
      <c r="Q157" s="87"/>
      <c r="R157" s="49"/>
      <c r="S157" s="51"/>
    </row>
    <row r="158" spans="2:19">
      <c r="B158" s="49" t="s">
        <v>7</v>
      </c>
      <c r="C158" s="52" t="s">
        <v>2230</v>
      </c>
      <c r="D158" s="53" t="s">
        <v>1893</v>
      </c>
      <c r="E158" s="52"/>
      <c r="F158" s="51"/>
      <c r="G158" s="84"/>
      <c r="H158" s="52"/>
      <c r="I158" s="137"/>
      <c r="J158" s="122"/>
      <c r="K158" s="122"/>
      <c r="L158" s="125"/>
      <c r="M158" s="52"/>
      <c r="N158" s="51"/>
      <c r="O158" s="129"/>
      <c r="P158" s="51"/>
      <c r="Q158" s="87"/>
      <c r="R158" s="49"/>
      <c r="S158" s="51"/>
    </row>
    <row r="159" spans="2:19">
      <c r="B159" s="49" t="s">
        <v>718</v>
      </c>
      <c r="C159" s="52" t="s">
        <v>2231</v>
      </c>
      <c r="D159" s="53" t="s">
        <v>1893</v>
      </c>
      <c r="E159" s="52"/>
      <c r="F159" s="51"/>
      <c r="G159" s="84"/>
      <c r="H159" s="52"/>
      <c r="I159" s="137"/>
      <c r="J159" s="122"/>
      <c r="K159" s="122"/>
      <c r="L159" s="125"/>
      <c r="M159" s="52"/>
      <c r="N159" s="51"/>
      <c r="O159" s="129"/>
      <c r="P159" s="51"/>
      <c r="Q159" s="87"/>
      <c r="R159" s="49"/>
      <c r="S159" s="51"/>
    </row>
    <row r="160" spans="2:19">
      <c r="B160" s="49" t="s">
        <v>759</v>
      </c>
      <c r="C160" s="52" t="s">
        <v>2232</v>
      </c>
      <c r="D160" s="53" t="s">
        <v>1893</v>
      </c>
      <c r="E160" s="52"/>
      <c r="F160" s="51"/>
      <c r="G160" s="84"/>
      <c r="H160" s="52" t="s">
        <v>1584</v>
      </c>
      <c r="I160" s="62" t="s">
        <v>1111</v>
      </c>
      <c r="J160" s="122"/>
      <c r="K160" s="122"/>
      <c r="L160" s="125"/>
      <c r="M160" s="52"/>
      <c r="N160" s="51"/>
      <c r="O160" s="129"/>
      <c r="P160" s="51"/>
      <c r="Q160" s="87"/>
      <c r="R160" s="49"/>
      <c r="S160" s="51"/>
    </row>
    <row r="161" spans="2:19">
      <c r="B161" s="49" t="s">
        <v>642</v>
      </c>
      <c r="C161" s="52" t="s">
        <v>2233</v>
      </c>
      <c r="D161" s="53" t="s">
        <v>1893</v>
      </c>
      <c r="E161" s="52"/>
      <c r="F161" s="51"/>
      <c r="G161" s="84"/>
      <c r="H161" s="52" t="s">
        <v>1926</v>
      </c>
      <c r="I161" s="62" t="s">
        <v>2234</v>
      </c>
      <c r="J161" s="122"/>
      <c r="K161" s="122"/>
      <c r="L161" s="125"/>
      <c r="M161" s="52"/>
      <c r="N161" s="51"/>
      <c r="O161" s="129"/>
      <c r="P161" s="53"/>
      <c r="Q161" s="87"/>
      <c r="R161" s="49"/>
      <c r="S161" s="51"/>
    </row>
    <row r="162" spans="2:19">
      <c r="B162" s="49" t="s">
        <v>23</v>
      </c>
      <c r="C162" s="52" t="s">
        <v>2235</v>
      </c>
      <c r="D162" s="53" t="s">
        <v>1893</v>
      </c>
      <c r="E162" s="52"/>
      <c r="F162" s="137"/>
      <c r="G162" s="84"/>
      <c r="H162" s="84"/>
      <c r="I162" s="137"/>
      <c r="J162" s="122"/>
      <c r="K162" s="122"/>
      <c r="L162" s="125"/>
      <c r="M162" s="52"/>
      <c r="N162" s="51"/>
      <c r="O162" s="129"/>
      <c r="P162" s="51"/>
      <c r="Q162" s="87"/>
      <c r="R162" s="49"/>
      <c r="S162" s="51"/>
    </row>
    <row r="163" spans="2:19">
      <c r="B163" s="49" t="s">
        <v>719</v>
      </c>
      <c r="C163" s="52" t="s">
        <v>2236</v>
      </c>
      <c r="D163" s="53" t="s">
        <v>1893</v>
      </c>
      <c r="E163" s="52" t="s">
        <v>2062</v>
      </c>
      <c r="F163" s="62" t="s">
        <v>1604</v>
      </c>
      <c r="G163" s="84" t="s">
        <v>571</v>
      </c>
      <c r="H163" s="52"/>
      <c r="I163" s="51"/>
      <c r="J163" s="122"/>
      <c r="K163" s="122"/>
      <c r="L163" s="125"/>
      <c r="M163" s="85" t="s">
        <v>2477</v>
      </c>
      <c r="N163" s="53" t="s">
        <v>1891</v>
      </c>
      <c r="O163" s="129"/>
      <c r="P163" s="51"/>
      <c r="Q163" s="87"/>
      <c r="R163" s="49"/>
      <c r="S163" s="51"/>
    </row>
    <row r="164" spans="2:19">
      <c r="B164" s="49" t="s">
        <v>644</v>
      </c>
      <c r="C164" s="52" t="s">
        <v>2237</v>
      </c>
      <c r="D164" s="53" t="s">
        <v>1114</v>
      </c>
      <c r="E164" s="52" t="s">
        <v>1591</v>
      </c>
      <c r="F164" s="62" t="s">
        <v>1114</v>
      </c>
      <c r="G164" s="84" t="s">
        <v>571</v>
      </c>
      <c r="H164" s="52" t="s">
        <v>1186</v>
      </c>
      <c r="I164" s="53" t="s">
        <v>2238</v>
      </c>
      <c r="J164" s="122"/>
      <c r="K164" s="122"/>
      <c r="L164" s="125"/>
      <c r="M164" s="52"/>
      <c r="N164" s="51"/>
      <c r="O164" s="129"/>
      <c r="P164" s="51"/>
      <c r="Q164" s="87"/>
      <c r="R164" s="49"/>
      <c r="S164" s="51"/>
    </row>
    <row r="165" spans="2:19">
      <c r="B165" s="49" t="s">
        <v>17</v>
      </c>
      <c r="C165" s="52" t="s">
        <v>2239</v>
      </c>
      <c r="D165" s="53" t="s">
        <v>1893</v>
      </c>
      <c r="E165" s="52" t="s">
        <v>1734</v>
      </c>
      <c r="F165" s="62" t="s">
        <v>1116</v>
      </c>
      <c r="G165" s="83" t="s">
        <v>1424</v>
      </c>
      <c r="H165" s="52"/>
      <c r="I165" s="51"/>
      <c r="J165" s="122"/>
      <c r="K165" s="122"/>
      <c r="L165" s="125"/>
      <c r="M165" s="52"/>
      <c r="N165" s="51"/>
      <c r="O165" s="129"/>
      <c r="P165" s="51"/>
      <c r="Q165" s="87"/>
      <c r="R165" s="49"/>
      <c r="S165" s="51"/>
    </row>
    <row r="166" spans="2:19">
      <c r="B166" s="49" t="s">
        <v>316</v>
      </c>
      <c r="C166" s="52" t="s">
        <v>2240</v>
      </c>
      <c r="D166" s="53" t="s">
        <v>1893</v>
      </c>
      <c r="E166" s="52"/>
      <c r="F166" s="137"/>
      <c r="G166" s="84"/>
      <c r="H166" s="52"/>
      <c r="I166" s="51"/>
      <c r="J166" s="122"/>
      <c r="K166" s="122"/>
      <c r="L166" s="125"/>
      <c r="M166" s="52"/>
      <c r="N166" s="51"/>
      <c r="O166" s="129"/>
      <c r="P166" s="51"/>
      <c r="Q166" s="87"/>
      <c r="R166" s="49"/>
      <c r="S166" s="51"/>
    </row>
    <row r="167" spans="2:19">
      <c r="B167" s="49" t="s">
        <v>406</v>
      </c>
      <c r="C167" s="52" t="s">
        <v>2241</v>
      </c>
      <c r="D167" s="53" t="s">
        <v>1913</v>
      </c>
      <c r="E167" s="52" t="s">
        <v>1587</v>
      </c>
      <c r="F167" s="62" t="s">
        <v>1847</v>
      </c>
      <c r="G167" s="83" t="s">
        <v>1424</v>
      </c>
      <c r="H167" s="55"/>
      <c r="I167" s="51"/>
      <c r="J167" s="122"/>
      <c r="K167" s="122"/>
      <c r="L167" s="125"/>
      <c r="M167" s="64" t="s">
        <v>2478</v>
      </c>
      <c r="N167" s="56" t="s">
        <v>1938</v>
      </c>
      <c r="O167" s="129"/>
      <c r="P167" s="51"/>
      <c r="Q167" s="87"/>
      <c r="R167" s="49"/>
      <c r="S167" s="51"/>
    </row>
    <row r="168" spans="2:19">
      <c r="B168" s="49" t="s">
        <v>172</v>
      </c>
      <c r="C168" s="52" t="s">
        <v>2242</v>
      </c>
      <c r="D168" s="53" t="s">
        <v>1893</v>
      </c>
      <c r="E168" s="52" t="s">
        <v>2243</v>
      </c>
      <c r="F168" s="62" t="s">
        <v>1616</v>
      </c>
      <c r="G168" s="84" t="s">
        <v>571</v>
      </c>
      <c r="H168" s="55"/>
      <c r="I168" s="51"/>
      <c r="J168" s="122"/>
      <c r="K168" s="122"/>
      <c r="L168" s="125"/>
      <c r="M168" s="64" t="s">
        <v>2479</v>
      </c>
      <c r="N168" s="56" t="s">
        <v>1938</v>
      </c>
      <c r="O168" s="129"/>
      <c r="P168" s="51"/>
      <c r="Q168" s="87"/>
      <c r="R168" s="49"/>
      <c r="S168" s="51"/>
    </row>
    <row r="169" spans="2:19">
      <c r="B169" s="49" t="s">
        <v>760</v>
      </c>
      <c r="C169" s="52" t="s">
        <v>2244</v>
      </c>
      <c r="D169" s="53" t="s">
        <v>1893</v>
      </c>
      <c r="E169" s="52" t="s">
        <v>2087</v>
      </c>
      <c r="F169" s="62" t="s">
        <v>1119</v>
      </c>
      <c r="G169" s="84" t="s">
        <v>571</v>
      </c>
      <c r="H169" s="52" t="s">
        <v>1209</v>
      </c>
      <c r="I169" s="53" t="s">
        <v>2245</v>
      </c>
      <c r="J169" s="122" t="s">
        <v>1911</v>
      </c>
      <c r="K169" s="122">
        <v>2030</v>
      </c>
      <c r="L169" s="125"/>
      <c r="M169" s="52"/>
      <c r="N169" s="51"/>
      <c r="O169" s="129"/>
      <c r="P169" s="51"/>
      <c r="Q169" s="87"/>
      <c r="R169" s="49"/>
      <c r="S169" s="51"/>
    </row>
    <row r="170" spans="2:19">
      <c r="B170" s="49" t="s">
        <v>776</v>
      </c>
      <c r="C170" s="52" t="s">
        <v>2246</v>
      </c>
      <c r="D170" s="53" t="s">
        <v>1893</v>
      </c>
      <c r="E170" s="52"/>
      <c r="F170" s="51"/>
      <c r="G170" s="84"/>
      <c r="H170" s="52"/>
      <c r="I170" s="137"/>
      <c r="J170" s="122"/>
      <c r="K170" s="122"/>
      <c r="L170" s="125"/>
      <c r="M170" s="52"/>
      <c r="N170" s="51"/>
      <c r="O170" s="129"/>
      <c r="P170" s="51"/>
      <c r="Q170" s="87"/>
      <c r="R170" s="49"/>
      <c r="S170" s="51"/>
    </row>
    <row r="171" spans="2:19">
      <c r="B171" s="49" t="s">
        <v>54</v>
      </c>
      <c r="C171" s="52" t="s">
        <v>2247</v>
      </c>
      <c r="D171" s="53" t="s">
        <v>1893</v>
      </c>
      <c r="E171" s="52" t="s">
        <v>1216</v>
      </c>
      <c r="F171" s="53" t="s">
        <v>2248</v>
      </c>
      <c r="G171" s="84" t="s">
        <v>571</v>
      </c>
      <c r="H171" s="52" t="s">
        <v>2249</v>
      </c>
      <c r="I171" s="62" t="s">
        <v>2250</v>
      </c>
      <c r="J171" s="122"/>
      <c r="K171" s="122"/>
      <c r="L171" s="125"/>
      <c r="M171" s="52"/>
      <c r="N171" s="51"/>
      <c r="O171" s="129"/>
      <c r="P171" s="51"/>
      <c r="Q171" s="87"/>
      <c r="R171" s="49"/>
      <c r="S171" s="51"/>
    </row>
    <row r="172" spans="2:19">
      <c r="B172" s="49" t="s">
        <v>777</v>
      </c>
      <c r="C172" s="52" t="s">
        <v>2251</v>
      </c>
      <c r="D172" s="53" t="s">
        <v>1893</v>
      </c>
      <c r="E172" s="52"/>
      <c r="F172" s="137"/>
      <c r="G172" s="84"/>
      <c r="H172" s="52"/>
      <c r="I172" s="51"/>
      <c r="J172" s="122"/>
      <c r="K172" s="122"/>
      <c r="L172" s="125"/>
      <c r="M172" s="52"/>
      <c r="N172" s="51"/>
      <c r="O172" s="129"/>
      <c r="P172" s="51"/>
      <c r="Q172" s="87"/>
      <c r="R172" s="49"/>
      <c r="S172" s="51"/>
    </row>
    <row r="173" spans="2:19">
      <c r="B173" s="49" t="s">
        <v>173</v>
      </c>
      <c r="C173" s="52" t="s">
        <v>2252</v>
      </c>
      <c r="D173" s="53" t="s">
        <v>2253</v>
      </c>
      <c r="E173" s="52" t="s">
        <v>1233</v>
      </c>
      <c r="F173" s="62" t="s">
        <v>1853</v>
      </c>
      <c r="G173" s="83" t="s">
        <v>1424</v>
      </c>
      <c r="H173" s="68" t="s">
        <v>2254</v>
      </c>
      <c r="I173" s="53" t="s">
        <v>2255</v>
      </c>
      <c r="J173" s="122" t="s">
        <v>1911</v>
      </c>
      <c r="K173" s="122">
        <v>2050</v>
      </c>
      <c r="L173" s="125"/>
      <c r="M173" s="64" t="s">
        <v>2480</v>
      </c>
      <c r="N173" s="53" t="s">
        <v>2050</v>
      </c>
      <c r="O173" s="129"/>
      <c r="P173" s="51"/>
      <c r="Q173" s="87"/>
      <c r="R173" s="49"/>
      <c r="S173" s="51"/>
    </row>
    <row r="174" spans="2:19">
      <c r="B174" s="70" t="s">
        <v>277</v>
      </c>
      <c r="C174" s="52"/>
      <c r="D174" s="51"/>
      <c r="E174" s="52" t="s">
        <v>1025</v>
      </c>
      <c r="F174" s="62" t="s">
        <v>2256</v>
      </c>
      <c r="G174" s="84"/>
      <c r="H174" s="52"/>
      <c r="I174" s="51"/>
      <c r="J174" s="122"/>
      <c r="K174" s="122"/>
      <c r="L174" s="125"/>
      <c r="M174" s="52"/>
      <c r="N174" s="51"/>
      <c r="O174" s="129"/>
      <c r="P174" s="51"/>
      <c r="Q174" s="87"/>
      <c r="R174" s="49"/>
      <c r="S174" s="51"/>
    </row>
    <row r="175" spans="2:19">
      <c r="B175" s="49" t="s">
        <v>33</v>
      </c>
      <c r="C175" s="52" t="s">
        <v>2257</v>
      </c>
      <c r="D175" s="53" t="s">
        <v>1893</v>
      </c>
      <c r="E175" s="52" t="s">
        <v>1000</v>
      </c>
      <c r="F175" s="62" t="s">
        <v>2258</v>
      </c>
      <c r="G175" s="83" t="s">
        <v>1424</v>
      </c>
      <c r="H175" s="61" t="s">
        <v>1926</v>
      </c>
      <c r="I175" s="51" t="s">
        <v>2259</v>
      </c>
      <c r="J175" s="122"/>
      <c r="K175" s="122"/>
      <c r="L175" s="125"/>
      <c r="M175" s="52"/>
      <c r="N175" s="51"/>
      <c r="O175" s="129"/>
      <c r="P175" s="51"/>
      <c r="Q175" s="87"/>
      <c r="R175" s="49"/>
      <c r="S175" s="51"/>
    </row>
    <row r="176" spans="2:19">
      <c r="B176" s="49" t="s">
        <v>721</v>
      </c>
      <c r="C176" s="52" t="s">
        <v>2260</v>
      </c>
      <c r="D176" s="53" t="s">
        <v>2261</v>
      </c>
      <c r="E176" s="52" t="s">
        <v>2058</v>
      </c>
      <c r="F176" s="62" t="s">
        <v>1187</v>
      </c>
      <c r="G176" s="84" t="s">
        <v>571</v>
      </c>
      <c r="H176" s="52" t="s">
        <v>1926</v>
      </c>
      <c r="I176" s="53" t="s">
        <v>2262</v>
      </c>
      <c r="J176" s="122"/>
      <c r="K176" s="122"/>
      <c r="L176" s="125"/>
      <c r="M176" s="52"/>
      <c r="N176" s="51"/>
      <c r="O176" s="129"/>
      <c r="P176" s="51"/>
      <c r="Q176" s="87"/>
      <c r="R176" s="49"/>
      <c r="S176" s="51"/>
    </row>
    <row r="177" spans="2:19">
      <c r="B177" s="49" t="s">
        <v>2263</v>
      </c>
      <c r="C177" s="52" t="s">
        <v>1685</v>
      </c>
      <c r="D177" s="53" t="s">
        <v>2264</v>
      </c>
      <c r="E177" s="52" t="s">
        <v>2265</v>
      </c>
      <c r="F177" s="62" t="s">
        <v>1187</v>
      </c>
      <c r="G177" s="84" t="s">
        <v>571</v>
      </c>
      <c r="H177" s="52"/>
      <c r="I177" s="51"/>
      <c r="J177" s="122"/>
      <c r="K177" s="122"/>
      <c r="L177" s="125"/>
      <c r="M177" s="52"/>
      <c r="N177" s="51"/>
      <c r="O177" s="129"/>
      <c r="P177" s="51"/>
      <c r="Q177" s="87"/>
      <c r="R177" s="49"/>
      <c r="S177" s="51"/>
    </row>
    <row r="178" spans="2:19">
      <c r="B178" s="49" t="s">
        <v>402</v>
      </c>
      <c r="C178" s="52" t="s">
        <v>2266</v>
      </c>
      <c r="D178" s="53" t="s">
        <v>1893</v>
      </c>
      <c r="E178" s="52"/>
      <c r="F178" s="51"/>
      <c r="G178" s="84"/>
      <c r="H178" s="52" t="s">
        <v>1109</v>
      </c>
      <c r="I178" s="62" t="s">
        <v>1632</v>
      </c>
      <c r="J178" s="122"/>
      <c r="K178" s="122"/>
      <c r="L178" s="125"/>
      <c r="M178" s="52"/>
      <c r="N178" s="51"/>
      <c r="O178" s="129"/>
      <c r="P178" s="51"/>
      <c r="Q178" s="87"/>
      <c r="R178" s="49"/>
      <c r="S178" s="51"/>
    </row>
    <row r="179" spans="2:19">
      <c r="B179" s="49" t="s">
        <v>318</v>
      </c>
      <c r="C179" s="52" t="s">
        <v>2267</v>
      </c>
      <c r="D179" s="53" t="s">
        <v>1893</v>
      </c>
      <c r="E179" s="52"/>
      <c r="F179" s="51"/>
      <c r="G179" s="84"/>
      <c r="H179" s="52" t="s">
        <v>2268</v>
      </c>
      <c r="I179" s="62" t="s">
        <v>2269</v>
      </c>
      <c r="J179" s="122"/>
      <c r="K179" s="122"/>
      <c r="L179" s="125"/>
      <c r="M179" s="52"/>
      <c r="N179" s="51"/>
      <c r="O179" s="129"/>
      <c r="P179" s="51"/>
      <c r="Q179" s="87"/>
      <c r="R179" s="49"/>
      <c r="S179" s="51"/>
    </row>
    <row r="180" spans="2:19">
      <c r="B180" s="49" t="s">
        <v>174</v>
      </c>
      <c r="C180" s="52" t="s">
        <v>2270</v>
      </c>
      <c r="D180" s="53" t="s">
        <v>1893</v>
      </c>
      <c r="E180" s="52" t="s">
        <v>2271</v>
      </c>
      <c r="F180" s="53" t="s">
        <v>2272</v>
      </c>
      <c r="G180" s="83" t="s">
        <v>1424</v>
      </c>
      <c r="H180" s="52" t="s">
        <v>2273</v>
      </c>
      <c r="I180" s="53" t="s">
        <v>2274</v>
      </c>
      <c r="J180" s="122" t="s">
        <v>1911</v>
      </c>
      <c r="K180" s="122">
        <v>2040</v>
      </c>
      <c r="L180" s="125"/>
      <c r="M180" s="85" t="s">
        <v>2481</v>
      </c>
      <c r="N180" s="53" t="s">
        <v>1938</v>
      </c>
      <c r="O180" s="129"/>
      <c r="P180" s="51"/>
      <c r="Q180" s="87"/>
      <c r="R180" s="49"/>
      <c r="S180" s="51"/>
    </row>
    <row r="181" spans="2:19">
      <c r="B181" s="49" t="s">
        <v>778</v>
      </c>
      <c r="C181" s="52" t="s">
        <v>2275</v>
      </c>
      <c r="D181" s="53" t="s">
        <v>1893</v>
      </c>
      <c r="E181" s="52"/>
      <c r="F181" s="51"/>
      <c r="G181" s="84"/>
      <c r="H181" s="52"/>
      <c r="I181" s="137"/>
      <c r="J181" s="122"/>
      <c r="K181" s="122"/>
      <c r="L181" s="125"/>
      <c r="M181" s="52"/>
      <c r="N181" s="51"/>
      <c r="O181" s="129"/>
      <c r="P181" s="53"/>
      <c r="Q181" s="87"/>
      <c r="R181" s="49"/>
      <c r="S181" s="51"/>
    </row>
    <row r="182" spans="2:19">
      <c r="B182" s="49" t="s">
        <v>29</v>
      </c>
      <c r="C182" s="52" t="s">
        <v>2276</v>
      </c>
      <c r="D182" s="53" t="s">
        <v>1893</v>
      </c>
      <c r="E182" s="52"/>
      <c r="F182" s="51"/>
      <c r="G182" s="84"/>
      <c r="H182" s="52"/>
      <c r="I182" s="137"/>
      <c r="J182" s="122"/>
      <c r="K182" s="122"/>
      <c r="L182" s="125"/>
      <c r="M182" s="52"/>
      <c r="N182" s="51"/>
      <c r="O182" s="129"/>
      <c r="P182" s="51"/>
      <c r="Q182" s="87"/>
      <c r="R182" s="49"/>
      <c r="S182" s="51"/>
    </row>
    <row r="183" spans="2:19">
      <c r="B183" s="49" t="s">
        <v>92</v>
      </c>
      <c r="C183" s="52" t="s">
        <v>2277</v>
      </c>
      <c r="D183" s="53" t="s">
        <v>1893</v>
      </c>
      <c r="E183" s="52"/>
      <c r="F183" s="51"/>
      <c r="G183" s="84"/>
      <c r="H183" s="52" t="s">
        <v>1227</v>
      </c>
      <c r="I183" s="62" t="s">
        <v>1645</v>
      </c>
      <c r="J183" s="122" t="s">
        <v>1911</v>
      </c>
      <c r="K183" s="122">
        <v>2050</v>
      </c>
      <c r="L183" s="125"/>
      <c r="M183" s="52"/>
      <c r="N183" s="51"/>
      <c r="O183" s="129"/>
      <c r="P183" s="51"/>
      <c r="Q183" s="87"/>
      <c r="R183" s="49"/>
      <c r="S183" s="51"/>
    </row>
    <row r="184" spans="2:19">
      <c r="B184" s="49" t="s">
        <v>2484</v>
      </c>
      <c r="C184" s="52" t="s">
        <v>2278</v>
      </c>
      <c r="D184" s="53" t="s">
        <v>1893</v>
      </c>
      <c r="E184" s="52"/>
      <c r="F184" s="51"/>
      <c r="G184" s="84"/>
      <c r="H184" s="52" t="s">
        <v>2279</v>
      </c>
      <c r="I184" s="137" t="s">
        <v>2280</v>
      </c>
      <c r="J184" s="122"/>
      <c r="K184" s="122"/>
      <c r="L184" s="125"/>
      <c r="M184" s="52"/>
      <c r="N184" s="51"/>
      <c r="O184" s="129"/>
      <c r="P184" s="51"/>
      <c r="Q184" s="87"/>
      <c r="R184" s="49"/>
      <c r="S184" s="51"/>
    </row>
    <row r="185" spans="2:19">
      <c r="B185" s="49" t="s">
        <v>47</v>
      </c>
      <c r="C185" s="52" t="s">
        <v>923</v>
      </c>
      <c r="D185" s="53" t="s">
        <v>1135</v>
      </c>
      <c r="E185" s="52" t="s">
        <v>2087</v>
      </c>
      <c r="F185" s="62" t="s">
        <v>1135</v>
      </c>
      <c r="G185" s="84" t="s">
        <v>571</v>
      </c>
      <c r="H185" s="52"/>
      <c r="I185" s="51"/>
      <c r="J185" s="122"/>
      <c r="K185" s="122"/>
      <c r="L185" s="125"/>
      <c r="M185" s="52"/>
      <c r="N185" s="51"/>
      <c r="O185" s="129"/>
      <c r="P185" s="51"/>
      <c r="Q185" s="87"/>
      <c r="R185" s="49"/>
      <c r="S185" s="51"/>
    </row>
    <row r="186" spans="2:19">
      <c r="B186" s="49" t="s">
        <v>74</v>
      </c>
      <c r="C186" s="52" t="s">
        <v>2281</v>
      </c>
      <c r="D186" s="53" t="s">
        <v>1893</v>
      </c>
      <c r="E186" s="52" t="s">
        <v>1443</v>
      </c>
      <c r="F186" s="62" t="s">
        <v>1654</v>
      </c>
      <c r="G186" s="84" t="s">
        <v>571</v>
      </c>
      <c r="H186" s="52"/>
      <c r="I186" s="51"/>
      <c r="J186" s="122"/>
      <c r="K186" s="122"/>
      <c r="L186" s="125"/>
      <c r="M186" s="52"/>
      <c r="N186" s="51"/>
      <c r="O186" s="129"/>
      <c r="P186" s="51"/>
      <c r="Q186" s="87"/>
      <c r="R186" s="49"/>
      <c r="S186" s="51"/>
    </row>
    <row r="187" spans="2:19">
      <c r="B187" s="49" t="s">
        <v>320</v>
      </c>
      <c r="C187" s="133">
        <v>1</v>
      </c>
      <c r="D187" s="51" t="s">
        <v>2187</v>
      </c>
      <c r="E187" s="52"/>
      <c r="F187" s="137"/>
      <c r="G187" s="84"/>
      <c r="H187" s="52"/>
      <c r="I187" s="51"/>
      <c r="J187" s="122" t="s">
        <v>1911</v>
      </c>
      <c r="K187" s="122" t="s">
        <v>2498</v>
      </c>
      <c r="L187" s="125"/>
      <c r="M187" s="52"/>
      <c r="N187" s="51"/>
      <c r="O187" s="129"/>
      <c r="P187" s="51"/>
      <c r="Q187" s="87"/>
      <c r="R187" s="49"/>
      <c r="S187" s="51"/>
    </row>
    <row r="188" spans="2:19">
      <c r="B188" s="49" t="s">
        <v>728</v>
      </c>
      <c r="C188" s="52" t="s">
        <v>2282</v>
      </c>
      <c r="D188" s="53" t="s">
        <v>1893</v>
      </c>
      <c r="E188" s="52" t="s">
        <v>2087</v>
      </c>
      <c r="F188" s="62" t="s">
        <v>2283</v>
      </c>
      <c r="G188" s="84" t="s">
        <v>571</v>
      </c>
      <c r="H188" s="52" t="s">
        <v>2037</v>
      </c>
      <c r="I188" s="53" t="s">
        <v>2283</v>
      </c>
      <c r="J188" s="122"/>
      <c r="K188" s="122"/>
      <c r="L188" s="125"/>
      <c r="M188" s="52"/>
      <c r="N188" s="51"/>
      <c r="O188" s="129"/>
      <c r="P188" s="51"/>
      <c r="Q188" s="87"/>
      <c r="R188" s="49"/>
      <c r="S188" s="51"/>
    </row>
    <row r="189" spans="2:19">
      <c r="B189" s="49" t="s">
        <v>653</v>
      </c>
      <c r="C189" s="52" t="s">
        <v>2284</v>
      </c>
      <c r="D189" s="53" t="s">
        <v>1893</v>
      </c>
      <c r="E189" s="52" t="s">
        <v>2285</v>
      </c>
      <c r="F189" s="62" t="s">
        <v>1187</v>
      </c>
      <c r="G189" s="84" t="s">
        <v>1985</v>
      </c>
      <c r="H189" s="52" t="s">
        <v>1947</v>
      </c>
      <c r="I189" s="53" t="s">
        <v>2286</v>
      </c>
      <c r="J189" s="122"/>
      <c r="K189" s="122"/>
      <c r="L189" s="125"/>
      <c r="M189" s="52"/>
      <c r="N189" s="51"/>
      <c r="O189" s="129"/>
      <c r="P189" s="51"/>
      <c r="Q189" s="87"/>
      <c r="R189" s="49"/>
      <c r="S189" s="51"/>
    </row>
    <row r="190" spans="2:19">
      <c r="B190" s="49" t="s">
        <v>176</v>
      </c>
      <c r="C190" s="52" t="s">
        <v>2287</v>
      </c>
      <c r="D190" s="53" t="s">
        <v>1893</v>
      </c>
      <c r="E190" s="52" t="s">
        <v>1611</v>
      </c>
      <c r="F190" s="62" t="s">
        <v>1659</v>
      </c>
      <c r="G190" s="84" t="s">
        <v>571</v>
      </c>
      <c r="H190" s="55" t="s">
        <v>1045</v>
      </c>
      <c r="I190" s="62" t="s">
        <v>2288</v>
      </c>
      <c r="J190" s="52"/>
      <c r="K190" s="52"/>
      <c r="L190" s="51"/>
      <c r="M190" s="52"/>
      <c r="N190" s="51"/>
      <c r="O190" s="129"/>
      <c r="P190" s="51"/>
      <c r="Q190" s="87"/>
      <c r="R190" s="49"/>
      <c r="S190" s="51"/>
    </row>
    <row r="191" spans="2:19">
      <c r="B191" s="49" t="s">
        <v>177</v>
      </c>
      <c r="C191" s="52" t="s">
        <v>2289</v>
      </c>
      <c r="D191" s="53" t="s">
        <v>1893</v>
      </c>
      <c r="E191" s="52" t="s">
        <v>1175</v>
      </c>
      <c r="F191" s="53" t="s">
        <v>1663</v>
      </c>
      <c r="G191" s="83" t="s">
        <v>1424</v>
      </c>
      <c r="H191" s="52" t="s">
        <v>2402</v>
      </c>
      <c r="I191" s="62" t="s">
        <v>2290</v>
      </c>
      <c r="J191" s="52"/>
      <c r="K191" s="52"/>
      <c r="L191" s="51"/>
      <c r="M191" s="85" t="s">
        <v>2482</v>
      </c>
      <c r="N191" s="51"/>
      <c r="O191" s="49"/>
      <c r="P191" s="51"/>
      <c r="Q191" s="87"/>
      <c r="R191" s="49" t="s">
        <v>1045</v>
      </c>
      <c r="S191" s="53" t="s">
        <v>2291</v>
      </c>
    </row>
    <row r="192" spans="2:19">
      <c r="B192" s="49" t="s">
        <v>321</v>
      </c>
      <c r="C192" s="52" t="s">
        <v>2292</v>
      </c>
      <c r="D192" s="53" t="s">
        <v>1141</v>
      </c>
      <c r="E192" s="52" t="s">
        <v>1909</v>
      </c>
      <c r="F192" s="62" t="s">
        <v>1141</v>
      </c>
      <c r="G192" s="84" t="s">
        <v>571</v>
      </c>
      <c r="H192" s="52"/>
      <c r="I192" s="51"/>
      <c r="J192" s="122" t="s">
        <v>1911</v>
      </c>
      <c r="K192" s="122">
        <v>2020</v>
      </c>
      <c r="L192" s="125"/>
      <c r="M192" s="52"/>
      <c r="N192" s="51"/>
      <c r="O192" s="49"/>
      <c r="P192" s="51"/>
      <c r="Q192" s="87"/>
      <c r="R192" s="129"/>
      <c r="S192" s="51"/>
    </row>
    <row r="193" spans="2:19">
      <c r="B193" s="49" t="s">
        <v>13</v>
      </c>
      <c r="C193" s="52" t="s">
        <v>2293</v>
      </c>
      <c r="D193" s="53" t="s">
        <v>1893</v>
      </c>
      <c r="E193" s="52"/>
      <c r="F193" s="63"/>
      <c r="G193" s="84"/>
      <c r="H193" s="52"/>
      <c r="I193" s="51"/>
      <c r="J193" s="122"/>
      <c r="K193" s="122"/>
      <c r="L193" s="125"/>
      <c r="M193" s="52"/>
      <c r="N193" s="51"/>
      <c r="O193" s="49"/>
      <c r="P193" s="51"/>
      <c r="Q193" s="87"/>
      <c r="R193" s="129"/>
      <c r="S193" s="51"/>
    </row>
    <row r="194" spans="2:19">
      <c r="B194" s="49" t="s">
        <v>178</v>
      </c>
      <c r="C194" s="52" t="s">
        <v>2294</v>
      </c>
      <c r="D194" s="53" t="s">
        <v>1893</v>
      </c>
      <c r="E194" s="52" t="s">
        <v>1494</v>
      </c>
      <c r="F194" s="62" t="s">
        <v>1669</v>
      </c>
      <c r="G194" s="84" t="s">
        <v>571</v>
      </c>
      <c r="H194" s="52"/>
      <c r="I194" s="51"/>
      <c r="J194" s="122"/>
      <c r="K194" s="122"/>
      <c r="L194" s="125"/>
      <c r="M194" s="52"/>
      <c r="N194" s="51"/>
      <c r="O194" s="49"/>
      <c r="P194" s="51"/>
      <c r="Q194" s="87"/>
      <c r="R194" s="129"/>
      <c r="S194" s="51"/>
    </row>
    <row r="195" spans="2:19">
      <c r="B195" s="49" t="s">
        <v>2485</v>
      </c>
      <c r="C195" s="52" t="s">
        <v>2295</v>
      </c>
      <c r="D195" s="53" t="s">
        <v>1893</v>
      </c>
      <c r="E195" s="52"/>
      <c r="F195" s="62" t="s">
        <v>2296</v>
      </c>
      <c r="G195" s="84"/>
      <c r="H195" s="52" t="s">
        <v>2401</v>
      </c>
      <c r="I195" s="53" t="s">
        <v>2297</v>
      </c>
      <c r="J195" s="122"/>
      <c r="K195" s="122"/>
      <c r="L195" s="125"/>
      <c r="M195" s="52"/>
      <c r="N195" s="51"/>
      <c r="O195" s="49"/>
      <c r="P195" s="51"/>
      <c r="Q195" s="87"/>
      <c r="R195" s="129"/>
      <c r="S195" s="131" t="s">
        <v>2298</v>
      </c>
    </row>
    <row r="196" spans="2:19">
      <c r="B196" s="70" t="s">
        <v>2303</v>
      </c>
      <c r="C196" s="52" t="s">
        <v>2304</v>
      </c>
      <c r="D196" s="53" t="s">
        <v>2305</v>
      </c>
      <c r="E196" s="52" t="s">
        <v>2306</v>
      </c>
      <c r="F196" s="62" t="s">
        <v>2307</v>
      </c>
      <c r="G196" s="83" t="s">
        <v>1424</v>
      </c>
      <c r="H196" s="52" t="s">
        <v>2398</v>
      </c>
      <c r="I196" s="62" t="s">
        <v>2307</v>
      </c>
      <c r="J196" s="122"/>
      <c r="K196" s="122"/>
      <c r="L196" s="125"/>
      <c r="M196" s="52"/>
      <c r="N196" s="51"/>
      <c r="O196" s="49"/>
      <c r="P196" s="51"/>
      <c r="Q196" s="87"/>
      <c r="R196" s="129"/>
      <c r="S196" s="51"/>
    </row>
    <row r="197" spans="2:19">
      <c r="B197" s="70" t="s">
        <v>2299</v>
      </c>
      <c r="C197" s="52"/>
      <c r="D197" s="51"/>
      <c r="E197" s="52" t="s">
        <v>2140</v>
      </c>
      <c r="F197" s="137"/>
      <c r="G197" s="84"/>
      <c r="H197" s="52" t="s">
        <v>2300</v>
      </c>
      <c r="I197" s="53" t="s">
        <v>2301</v>
      </c>
      <c r="J197" s="122"/>
      <c r="K197" s="122"/>
      <c r="L197" s="125"/>
      <c r="M197" s="52"/>
      <c r="N197" s="51"/>
      <c r="O197" s="49"/>
      <c r="P197" s="51"/>
      <c r="Q197" s="87"/>
      <c r="R197" s="129"/>
      <c r="S197" s="131" t="s">
        <v>2302</v>
      </c>
    </row>
    <row r="198" spans="2:19">
      <c r="B198" s="49" t="s">
        <v>179</v>
      </c>
      <c r="C198" s="52" t="s">
        <v>2308</v>
      </c>
      <c r="D198" s="53" t="s">
        <v>1893</v>
      </c>
      <c r="E198" s="52" t="s">
        <v>1583</v>
      </c>
      <c r="F198" s="62" t="s">
        <v>2309</v>
      </c>
      <c r="G198" s="83" t="s">
        <v>1424</v>
      </c>
      <c r="H198" s="52"/>
      <c r="I198" s="51"/>
      <c r="J198" s="122"/>
      <c r="K198" s="122"/>
      <c r="L198" s="125"/>
      <c r="M198" s="85" t="s">
        <v>2483</v>
      </c>
      <c r="N198" s="53" t="s">
        <v>2050</v>
      </c>
      <c r="O198" s="49"/>
      <c r="P198" s="51"/>
      <c r="Q198" s="87"/>
      <c r="R198" s="129"/>
      <c r="S198" s="51"/>
    </row>
    <row r="199" spans="2:19">
      <c r="B199" s="70" t="s">
        <v>315</v>
      </c>
      <c r="C199" s="52" t="s">
        <v>2310</v>
      </c>
      <c r="D199" s="53" t="s">
        <v>2311</v>
      </c>
      <c r="E199" s="52" t="s">
        <v>1909</v>
      </c>
      <c r="F199" s="62" t="s">
        <v>2312</v>
      </c>
      <c r="G199" s="84" t="s">
        <v>571</v>
      </c>
      <c r="H199" s="52"/>
      <c r="I199" s="51"/>
      <c r="J199" s="122" t="s">
        <v>1911</v>
      </c>
      <c r="K199" s="122">
        <v>2020</v>
      </c>
      <c r="L199" s="125"/>
      <c r="M199" s="52"/>
      <c r="N199" s="51"/>
      <c r="O199" s="49"/>
      <c r="P199" s="51"/>
      <c r="Q199" s="87"/>
      <c r="R199" s="129"/>
      <c r="S199" s="131" t="s">
        <v>2313</v>
      </c>
    </row>
    <row r="200" spans="2:19">
      <c r="B200" s="70" t="s">
        <v>2314</v>
      </c>
      <c r="C200" s="52"/>
      <c r="D200" s="51"/>
      <c r="E200" s="52"/>
      <c r="F200" s="137"/>
      <c r="G200" s="84"/>
      <c r="H200" s="52"/>
      <c r="I200" s="51"/>
      <c r="J200" s="122"/>
      <c r="K200" s="122"/>
      <c r="L200" s="125"/>
      <c r="M200" s="52"/>
      <c r="N200" s="51"/>
      <c r="O200" s="49"/>
      <c r="P200" s="51"/>
      <c r="Q200" s="87"/>
      <c r="R200" s="129"/>
      <c r="S200" s="131" t="s">
        <v>2315</v>
      </c>
    </row>
    <row r="201" spans="2:19">
      <c r="B201" s="49" t="s">
        <v>2488</v>
      </c>
      <c r="C201" s="52" t="s">
        <v>2316</v>
      </c>
      <c r="D201" s="53" t="s">
        <v>2317</v>
      </c>
      <c r="E201" s="52" t="s">
        <v>2318</v>
      </c>
      <c r="F201" s="137"/>
      <c r="G201" s="84"/>
      <c r="H201" s="52"/>
      <c r="I201" s="51"/>
      <c r="J201" s="122"/>
      <c r="K201" s="122"/>
      <c r="L201" s="125"/>
      <c r="M201" s="52"/>
      <c r="N201" s="53" t="s">
        <v>2319</v>
      </c>
      <c r="O201" s="49"/>
      <c r="P201" s="51"/>
      <c r="Q201" s="87"/>
      <c r="R201" s="129"/>
      <c r="S201" s="51"/>
    </row>
    <row r="202" spans="2:19">
      <c r="B202" s="70" t="s">
        <v>266</v>
      </c>
      <c r="C202" s="52"/>
      <c r="D202" s="51"/>
      <c r="E202" s="52"/>
      <c r="F202" s="137"/>
      <c r="G202" s="84"/>
      <c r="H202" s="52" t="s">
        <v>1045</v>
      </c>
      <c r="I202" s="53" t="s">
        <v>1980</v>
      </c>
      <c r="J202" s="122"/>
      <c r="K202" s="122"/>
      <c r="L202" s="125"/>
      <c r="M202" s="52"/>
      <c r="N202" s="51"/>
      <c r="O202" s="129"/>
      <c r="P202" s="51"/>
      <c r="Q202" s="87"/>
      <c r="R202" s="49"/>
      <c r="S202" s="51"/>
    </row>
    <row r="203" spans="2:19">
      <c r="B203" s="70" t="s">
        <v>2320</v>
      </c>
      <c r="C203" s="52"/>
      <c r="D203" s="51"/>
      <c r="E203" s="52"/>
      <c r="F203" s="137"/>
      <c r="G203" s="84"/>
      <c r="H203" s="52"/>
      <c r="I203" s="51"/>
      <c r="J203" s="122"/>
      <c r="K203" s="122"/>
      <c r="L203" s="125"/>
      <c r="M203" s="52"/>
      <c r="N203" s="51"/>
      <c r="O203" s="49"/>
      <c r="P203" s="51"/>
      <c r="Q203" s="87"/>
      <c r="R203" s="129"/>
      <c r="S203" s="51"/>
    </row>
    <row r="204" spans="2:19">
      <c r="B204" s="70" t="s">
        <v>284</v>
      </c>
      <c r="C204" s="133" t="s">
        <v>2423</v>
      </c>
      <c r="D204" s="53" t="s">
        <v>2321</v>
      </c>
      <c r="E204" s="52" t="s">
        <v>1532</v>
      </c>
      <c r="F204" s="62" t="s">
        <v>2322</v>
      </c>
      <c r="G204" s="84" t="s">
        <v>1310</v>
      </c>
      <c r="H204" s="52" t="s">
        <v>2323</v>
      </c>
      <c r="I204" s="53" t="s">
        <v>2324</v>
      </c>
      <c r="J204" s="122"/>
      <c r="K204" s="122"/>
      <c r="L204" s="125"/>
      <c r="M204" s="52"/>
      <c r="N204" s="51"/>
      <c r="O204" s="49"/>
      <c r="P204" s="51"/>
      <c r="Q204" s="87"/>
      <c r="R204" s="129"/>
      <c r="S204" s="51"/>
    </row>
    <row r="205" spans="2:19">
      <c r="B205" s="70" t="s">
        <v>334</v>
      </c>
      <c r="C205" s="52" t="s">
        <v>2325</v>
      </c>
      <c r="D205" s="53" t="s">
        <v>2326</v>
      </c>
      <c r="E205" s="52" t="s">
        <v>2327</v>
      </c>
      <c r="F205" s="62" t="s">
        <v>2328</v>
      </c>
      <c r="G205" s="84" t="s">
        <v>571</v>
      </c>
      <c r="H205" s="52"/>
      <c r="I205" s="51"/>
      <c r="J205" s="122"/>
      <c r="K205" s="122"/>
      <c r="L205" s="125"/>
      <c r="M205" s="52"/>
      <c r="N205" s="51"/>
      <c r="O205" s="49"/>
      <c r="P205" s="51"/>
      <c r="Q205" s="87"/>
      <c r="R205" s="129"/>
      <c r="S205" s="51"/>
    </row>
    <row r="206" spans="2:19">
      <c r="B206" s="70" t="s">
        <v>2329</v>
      </c>
      <c r="C206" s="52" t="s">
        <v>2330</v>
      </c>
      <c r="D206" s="53" t="s">
        <v>2331</v>
      </c>
      <c r="E206" s="52" t="s">
        <v>1603</v>
      </c>
      <c r="F206" s="62" t="s">
        <v>2332</v>
      </c>
      <c r="G206" s="84" t="s">
        <v>571</v>
      </c>
      <c r="H206" s="55" t="s">
        <v>2333</v>
      </c>
      <c r="I206" s="53" t="s">
        <v>2332</v>
      </c>
      <c r="J206" s="122"/>
      <c r="K206" s="122"/>
      <c r="L206" s="125"/>
      <c r="M206" s="52"/>
      <c r="N206" s="51"/>
      <c r="O206" s="49"/>
      <c r="P206" s="51"/>
      <c r="Q206" s="87"/>
      <c r="R206" s="129"/>
      <c r="S206" s="51"/>
    </row>
    <row r="207" spans="2:19">
      <c r="B207" s="70" t="s">
        <v>2334</v>
      </c>
      <c r="C207" s="52"/>
      <c r="D207" s="51"/>
      <c r="E207" s="52"/>
      <c r="F207" s="137"/>
      <c r="G207" s="84"/>
      <c r="H207" s="52" t="s">
        <v>2335</v>
      </c>
      <c r="I207" s="51"/>
      <c r="J207" s="122"/>
      <c r="K207" s="122"/>
      <c r="L207" s="125"/>
      <c r="M207" s="52"/>
      <c r="N207" s="51"/>
      <c r="O207" s="49"/>
      <c r="P207" s="51"/>
      <c r="Q207" s="87"/>
      <c r="R207" s="129"/>
      <c r="S207" s="51"/>
    </row>
    <row r="208" spans="2:19">
      <c r="B208" s="70" t="s">
        <v>324</v>
      </c>
      <c r="C208" s="52" t="s">
        <v>2336</v>
      </c>
      <c r="D208" s="53" t="s">
        <v>2337</v>
      </c>
      <c r="E208" s="52" t="s">
        <v>1348</v>
      </c>
      <c r="F208" s="53" t="s">
        <v>2338</v>
      </c>
      <c r="G208" s="84" t="s">
        <v>1424</v>
      </c>
      <c r="H208" s="55" t="s">
        <v>2339</v>
      </c>
      <c r="I208" s="62" t="s">
        <v>2338</v>
      </c>
      <c r="J208" s="122" t="s">
        <v>1911</v>
      </c>
      <c r="K208" s="122">
        <v>2045</v>
      </c>
      <c r="L208" s="125"/>
      <c r="M208" s="52"/>
      <c r="N208" s="51"/>
      <c r="O208" s="49"/>
      <c r="P208" s="51"/>
      <c r="Q208" s="87"/>
      <c r="R208" s="129"/>
      <c r="S208" s="131" t="s">
        <v>2340</v>
      </c>
    </row>
    <row r="209" spans="2:19">
      <c r="B209" s="70" t="s">
        <v>2341</v>
      </c>
      <c r="C209" s="52"/>
      <c r="D209" s="51"/>
      <c r="E209" s="52"/>
      <c r="F209" s="137"/>
      <c r="G209" s="84"/>
      <c r="H209" s="52" t="s">
        <v>2335</v>
      </c>
      <c r="I209" s="51"/>
      <c r="J209" s="122"/>
      <c r="K209" s="122"/>
      <c r="L209" s="125"/>
      <c r="M209" s="52"/>
      <c r="N209" s="51"/>
      <c r="O209" s="49"/>
      <c r="P209" s="51"/>
      <c r="Q209" s="87"/>
      <c r="R209" s="129"/>
      <c r="S209" s="51"/>
    </row>
    <row r="210" spans="2:19">
      <c r="B210" s="70" t="s">
        <v>2342</v>
      </c>
      <c r="C210" s="52" t="s">
        <v>1677</v>
      </c>
      <c r="D210" s="53" t="s">
        <v>2343</v>
      </c>
      <c r="E210" s="52" t="s">
        <v>1348</v>
      </c>
      <c r="F210" s="62" t="s">
        <v>2343</v>
      </c>
      <c r="G210" s="84" t="s">
        <v>571</v>
      </c>
      <c r="H210" s="55" t="s">
        <v>1926</v>
      </c>
      <c r="I210" s="51"/>
      <c r="J210" s="122"/>
      <c r="K210" s="122"/>
      <c r="L210" s="125"/>
      <c r="M210" s="52"/>
      <c r="N210" s="51"/>
      <c r="O210" s="49"/>
      <c r="P210" s="51"/>
      <c r="Q210" s="87"/>
      <c r="R210" s="129"/>
      <c r="S210" s="131" t="s">
        <v>2344</v>
      </c>
    </row>
    <row r="211" spans="2:19">
      <c r="B211" s="71" t="s">
        <v>325</v>
      </c>
      <c r="C211" s="52"/>
      <c r="D211" s="51"/>
      <c r="E211" s="52"/>
      <c r="F211" s="137"/>
      <c r="G211" s="84"/>
      <c r="H211" s="52" t="s">
        <v>2345</v>
      </c>
      <c r="I211" s="53" t="s">
        <v>2346</v>
      </c>
      <c r="J211" s="122" t="s">
        <v>1911</v>
      </c>
      <c r="K211" s="122">
        <v>2035</v>
      </c>
      <c r="L211" s="125"/>
      <c r="M211" s="52"/>
      <c r="N211" s="51"/>
      <c r="O211" s="49"/>
      <c r="P211" s="51"/>
      <c r="Q211" s="87"/>
      <c r="R211" s="129"/>
      <c r="S211" s="131" t="s">
        <v>2347</v>
      </c>
    </row>
    <row r="212" spans="2:19">
      <c r="B212" s="71" t="s">
        <v>2348</v>
      </c>
      <c r="C212" s="52"/>
      <c r="D212" s="51"/>
      <c r="E212" s="52"/>
      <c r="F212" s="137"/>
      <c r="G212" s="84"/>
      <c r="H212" s="52" t="s">
        <v>2349</v>
      </c>
      <c r="I212" s="51"/>
      <c r="J212" s="122"/>
      <c r="K212" s="122"/>
      <c r="L212" s="125"/>
      <c r="M212" s="52"/>
      <c r="N212" s="51"/>
      <c r="O212" s="49"/>
      <c r="P212" s="51"/>
      <c r="Q212" s="87"/>
      <c r="R212" s="129"/>
      <c r="S212" s="51"/>
    </row>
    <row r="213" spans="2:19">
      <c r="B213" s="70" t="s">
        <v>2495</v>
      </c>
      <c r="C213" s="52"/>
      <c r="D213" s="51"/>
      <c r="E213" s="52"/>
      <c r="F213" s="137"/>
      <c r="G213" s="84"/>
      <c r="H213" s="51" t="s">
        <v>2350</v>
      </c>
      <c r="I213" s="51"/>
      <c r="J213" s="122"/>
      <c r="K213" s="122"/>
      <c r="L213" s="125"/>
      <c r="M213" s="52"/>
      <c r="N213" s="51"/>
      <c r="O213" s="49"/>
      <c r="P213" s="51"/>
      <c r="Q213" s="87"/>
      <c r="R213" s="129"/>
      <c r="S213" s="51"/>
    </row>
    <row r="214" spans="2:19">
      <c r="B214" s="70" t="s">
        <v>2351</v>
      </c>
      <c r="C214" s="52"/>
      <c r="D214" s="51"/>
      <c r="E214" s="52"/>
      <c r="F214" s="137"/>
      <c r="G214" s="84"/>
      <c r="H214" s="52" t="s">
        <v>2352</v>
      </c>
      <c r="I214" s="51"/>
      <c r="J214" s="122"/>
      <c r="K214" s="122"/>
      <c r="L214" s="125"/>
      <c r="M214" s="52"/>
      <c r="N214" s="51"/>
      <c r="O214" s="49"/>
      <c r="P214" s="51"/>
      <c r="Q214" s="87"/>
      <c r="R214" s="129"/>
      <c r="S214" s="51"/>
    </row>
    <row r="215" spans="2:19">
      <c r="B215" s="70" t="s">
        <v>2353</v>
      </c>
      <c r="C215" s="52" t="s">
        <v>959</v>
      </c>
      <c r="D215" s="53" t="s">
        <v>2354</v>
      </c>
      <c r="E215" s="52"/>
      <c r="F215" s="137"/>
      <c r="G215" s="52"/>
      <c r="H215" s="55" t="s">
        <v>1926</v>
      </c>
      <c r="I215" s="62" t="s">
        <v>2355</v>
      </c>
      <c r="J215" s="122"/>
      <c r="K215" s="122"/>
      <c r="L215" s="125"/>
      <c r="M215" s="52"/>
      <c r="N215" s="51"/>
      <c r="O215" s="49"/>
      <c r="P215" s="51"/>
      <c r="Q215" s="87"/>
      <c r="R215" s="129"/>
      <c r="S215" s="51"/>
    </row>
    <row r="216" spans="2:19">
      <c r="B216" s="70" t="s">
        <v>2356</v>
      </c>
      <c r="C216" s="52"/>
      <c r="D216" s="51"/>
      <c r="E216" s="52"/>
      <c r="F216" s="137"/>
      <c r="G216" s="84"/>
      <c r="H216" s="52" t="s">
        <v>2357</v>
      </c>
      <c r="I216" s="51"/>
      <c r="J216" s="122"/>
      <c r="K216" s="122"/>
      <c r="L216" s="125"/>
      <c r="M216" s="52"/>
      <c r="N216" s="51"/>
      <c r="O216" s="49"/>
      <c r="P216" s="51"/>
      <c r="Q216" s="87"/>
      <c r="R216" s="129"/>
      <c r="S216" s="51"/>
    </row>
    <row r="217" spans="2:19">
      <c r="B217" s="70" t="s">
        <v>2358</v>
      </c>
      <c r="C217" s="52" t="s">
        <v>2330</v>
      </c>
      <c r="D217" s="53" t="s">
        <v>2359</v>
      </c>
      <c r="E217" s="52" t="s">
        <v>2360</v>
      </c>
      <c r="F217" s="62" t="s">
        <v>2359</v>
      </c>
      <c r="G217" s="84" t="s">
        <v>571</v>
      </c>
      <c r="H217" s="55" t="s">
        <v>2361</v>
      </c>
      <c r="I217" s="62" t="s">
        <v>2359</v>
      </c>
      <c r="J217" s="122"/>
      <c r="K217" s="122"/>
      <c r="L217" s="125"/>
      <c r="M217" s="52"/>
      <c r="N217" s="51"/>
      <c r="O217" s="49"/>
      <c r="P217" s="51"/>
      <c r="Q217" s="87"/>
      <c r="R217" s="129"/>
      <c r="S217" s="51"/>
    </row>
    <row r="218" spans="2:19">
      <c r="B218" s="70" t="s">
        <v>2494</v>
      </c>
      <c r="C218" s="52"/>
      <c r="D218" s="51"/>
      <c r="E218" s="52"/>
      <c r="F218" s="137"/>
      <c r="G218" s="84"/>
      <c r="H218" s="52" t="s">
        <v>2399</v>
      </c>
      <c r="I218" s="51"/>
      <c r="J218" s="122"/>
      <c r="K218" s="122"/>
      <c r="L218" s="125"/>
      <c r="M218" s="52"/>
      <c r="N218" s="51"/>
      <c r="O218" s="49"/>
      <c r="P218" s="51"/>
      <c r="Q218" s="87"/>
      <c r="R218" s="129"/>
      <c r="S218" s="131" t="s">
        <v>2362</v>
      </c>
    </row>
    <row r="219" spans="2:19">
      <c r="B219" s="70" t="s">
        <v>2363</v>
      </c>
      <c r="C219" s="52"/>
      <c r="D219" s="51"/>
      <c r="E219" s="52"/>
      <c r="F219" s="137"/>
      <c r="G219" s="84"/>
      <c r="H219" s="52"/>
      <c r="I219" s="51"/>
      <c r="J219" s="122"/>
      <c r="K219" s="122"/>
      <c r="L219" s="125"/>
      <c r="M219" s="52"/>
      <c r="N219" s="51"/>
      <c r="O219" s="49"/>
      <c r="P219" s="51"/>
      <c r="Q219" s="87"/>
      <c r="R219" s="72" t="s">
        <v>2037</v>
      </c>
      <c r="S219" s="53" t="s">
        <v>2364</v>
      </c>
    </row>
    <row r="220" spans="2:19">
      <c r="B220" s="70" t="s">
        <v>2365</v>
      </c>
      <c r="C220" s="52"/>
      <c r="D220" s="51"/>
      <c r="E220" s="52"/>
      <c r="F220" s="51"/>
      <c r="G220" s="84"/>
      <c r="H220" s="52" t="s">
        <v>2366</v>
      </c>
      <c r="I220" s="137"/>
      <c r="J220" s="122"/>
      <c r="K220" s="122"/>
      <c r="L220" s="125"/>
      <c r="M220" s="52"/>
      <c r="N220" s="51"/>
      <c r="O220" s="129"/>
      <c r="P220" s="51"/>
      <c r="Q220" s="87"/>
      <c r="R220" s="49"/>
      <c r="S220" s="51"/>
    </row>
    <row r="221" spans="2:19">
      <c r="B221" s="70" t="s">
        <v>2367</v>
      </c>
      <c r="C221" s="52"/>
      <c r="D221" s="51"/>
      <c r="E221" s="52"/>
      <c r="F221" s="51"/>
      <c r="G221" s="84"/>
      <c r="H221" s="52" t="s">
        <v>2368</v>
      </c>
      <c r="I221" s="137"/>
      <c r="J221" s="122"/>
      <c r="K221" s="122"/>
      <c r="L221" s="125"/>
      <c r="M221" s="52"/>
      <c r="N221" s="51"/>
      <c r="O221" s="129"/>
      <c r="P221" s="51"/>
      <c r="Q221" s="87"/>
      <c r="R221" s="49"/>
      <c r="S221" s="51"/>
    </row>
    <row r="222" spans="2:19">
      <c r="B222" s="70" t="s">
        <v>419</v>
      </c>
      <c r="C222" s="52"/>
      <c r="D222" s="51"/>
      <c r="E222" s="52"/>
      <c r="F222" s="51"/>
      <c r="G222" s="84"/>
      <c r="H222" s="69" t="s">
        <v>2369</v>
      </c>
      <c r="I222" s="137"/>
      <c r="J222" s="122"/>
      <c r="K222" s="122"/>
      <c r="L222" s="125"/>
      <c r="M222" s="52"/>
      <c r="N222" s="51"/>
      <c r="O222" s="129"/>
      <c r="P222" s="51"/>
      <c r="Q222" s="87"/>
      <c r="R222" s="49"/>
      <c r="S222" s="51"/>
    </row>
    <row r="223" spans="2:19">
      <c r="B223" s="70" t="s">
        <v>2370</v>
      </c>
      <c r="C223" s="52"/>
      <c r="D223" s="51"/>
      <c r="E223" s="52"/>
      <c r="F223" s="51"/>
      <c r="G223" s="84"/>
      <c r="H223" s="52" t="s">
        <v>2371</v>
      </c>
      <c r="I223" s="137"/>
      <c r="J223" s="122"/>
      <c r="K223" s="122"/>
      <c r="L223" s="125"/>
      <c r="M223" s="52"/>
      <c r="N223" s="51"/>
      <c r="O223" s="129"/>
      <c r="P223" s="51"/>
      <c r="Q223" s="87"/>
      <c r="R223" s="49"/>
      <c r="S223" s="51"/>
    </row>
    <row r="224" spans="2:19">
      <c r="B224" s="70" t="s">
        <v>327</v>
      </c>
      <c r="C224" s="52"/>
      <c r="D224" s="51"/>
      <c r="E224" s="52"/>
      <c r="F224" s="137"/>
      <c r="G224" s="84"/>
      <c r="H224" s="52" t="s">
        <v>2379</v>
      </c>
      <c r="I224" s="53" t="s">
        <v>2380</v>
      </c>
      <c r="J224" s="122" t="s">
        <v>1911</v>
      </c>
      <c r="K224" s="122">
        <v>2050</v>
      </c>
      <c r="L224" s="125"/>
      <c r="M224" s="52"/>
      <c r="N224" s="51"/>
      <c r="O224" s="129"/>
      <c r="P224" s="53"/>
      <c r="Q224" s="87"/>
      <c r="R224" s="49"/>
      <c r="S224" s="51"/>
    </row>
    <row r="225" spans="2:19">
      <c r="B225" s="70" t="s">
        <v>326</v>
      </c>
      <c r="C225" s="52"/>
      <c r="D225" s="51"/>
      <c r="E225" s="52"/>
      <c r="F225" s="51"/>
      <c r="G225" s="84"/>
      <c r="H225" s="52" t="s">
        <v>2372</v>
      </c>
      <c r="I225" s="53" t="s">
        <v>2373</v>
      </c>
      <c r="J225" s="122" t="s">
        <v>1911</v>
      </c>
      <c r="K225" s="122">
        <v>2030</v>
      </c>
      <c r="L225" s="125"/>
      <c r="M225" s="52"/>
      <c r="N225" s="51"/>
      <c r="O225" s="129"/>
      <c r="P225" s="51"/>
      <c r="Q225" s="87"/>
      <c r="R225" s="49"/>
      <c r="S225" s="51"/>
    </row>
    <row r="226" spans="2:19">
      <c r="B226" s="70" t="s">
        <v>2381</v>
      </c>
      <c r="C226" s="52"/>
      <c r="D226" s="51"/>
      <c r="E226" s="52"/>
      <c r="F226" s="137"/>
      <c r="G226" s="84"/>
      <c r="H226" s="52" t="s">
        <v>1473</v>
      </c>
      <c r="I226" s="51"/>
      <c r="J226" s="122"/>
      <c r="K226" s="122"/>
      <c r="L226" s="125"/>
      <c r="M226" s="52"/>
      <c r="N226" s="51"/>
      <c r="O226" s="129"/>
      <c r="P226" s="51"/>
      <c r="Q226" s="87"/>
      <c r="R226" s="49"/>
      <c r="S226" s="51"/>
    </row>
    <row r="227" spans="2:19">
      <c r="B227" s="70" t="s">
        <v>2374</v>
      </c>
      <c r="C227" s="52"/>
      <c r="D227" s="51"/>
      <c r="E227" s="52"/>
      <c r="F227" s="51"/>
      <c r="G227" s="84"/>
      <c r="H227" s="51" t="s">
        <v>2375</v>
      </c>
      <c r="I227" s="137"/>
      <c r="J227" s="122"/>
      <c r="K227" s="122"/>
      <c r="L227" s="125"/>
      <c r="M227" s="52"/>
      <c r="N227" s="51"/>
      <c r="O227" s="129"/>
      <c r="P227" s="51"/>
      <c r="Q227" s="87"/>
      <c r="R227" s="49"/>
      <c r="S227" s="51"/>
    </row>
    <row r="228" spans="2:19">
      <c r="B228" s="70" t="s">
        <v>2376</v>
      </c>
      <c r="C228" s="133" t="s">
        <v>2424</v>
      </c>
      <c r="D228" s="53" t="s">
        <v>2377</v>
      </c>
      <c r="E228" s="52" t="s">
        <v>1548</v>
      </c>
      <c r="F228" s="62" t="s">
        <v>2377</v>
      </c>
      <c r="G228" s="83" t="s">
        <v>1310</v>
      </c>
      <c r="H228" s="52" t="s">
        <v>2400</v>
      </c>
      <c r="I228" s="53" t="s">
        <v>2378</v>
      </c>
      <c r="J228" s="122" t="s">
        <v>1911</v>
      </c>
      <c r="K228" s="122">
        <v>2032</v>
      </c>
      <c r="L228" s="125"/>
      <c r="M228" s="52"/>
      <c r="N228" s="51"/>
      <c r="O228" s="129"/>
      <c r="P228" s="53"/>
      <c r="Q228" s="87"/>
      <c r="R228" s="49"/>
      <c r="S228" s="51"/>
    </row>
    <row r="229" spans="2:19">
      <c r="B229" s="49" t="s">
        <v>766</v>
      </c>
      <c r="C229" s="52" t="s">
        <v>2382</v>
      </c>
      <c r="D229" s="53" t="s">
        <v>1893</v>
      </c>
      <c r="E229" s="52"/>
      <c r="F229" s="137"/>
      <c r="G229" s="84"/>
      <c r="H229" s="52"/>
      <c r="I229" s="51"/>
      <c r="J229" s="122"/>
      <c r="K229" s="122"/>
      <c r="L229" s="125"/>
      <c r="M229" s="52"/>
      <c r="N229" s="51"/>
      <c r="O229" s="129"/>
      <c r="P229" s="51"/>
      <c r="Q229" s="87"/>
      <c r="R229" s="49"/>
      <c r="S229" s="51"/>
    </row>
    <row r="230" spans="2:19">
      <c r="B230" s="49" t="s">
        <v>10</v>
      </c>
      <c r="C230" s="52" t="s">
        <v>2383</v>
      </c>
      <c r="D230" s="53" t="s">
        <v>1893</v>
      </c>
      <c r="E230" s="52" t="s">
        <v>2384</v>
      </c>
      <c r="F230" s="62" t="s">
        <v>2385</v>
      </c>
      <c r="G230" s="84" t="s">
        <v>571</v>
      </c>
      <c r="H230" s="52" t="s">
        <v>1209</v>
      </c>
      <c r="I230" s="53" t="s">
        <v>2245</v>
      </c>
      <c r="J230" s="122"/>
      <c r="K230" s="122">
        <v>2030</v>
      </c>
      <c r="L230" s="125"/>
      <c r="M230" s="52"/>
      <c r="N230" s="51"/>
      <c r="O230" s="129"/>
      <c r="P230" s="51"/>
      <c r="Q230" s="87"/>
      <c r="R230" s="49"/>
      <c r="S230" s="51"/>
    </row>
    <row r="231" spans="2:19">
      <c r="B231" s="49" t="s">
        <v>2493</v>
      </c>
      <c r="C231" s="52" t="s">
        <v>2418</v>
      </c>
      <c r="D231" s="53" t="s">
        <v>2386</v>
      </c>
      <c r="E231" s="52" t="s">
        <v>2140</v>
      </c>
      <c r="F231" s="62" t="s">
        <v>2387</v>
      </c>
      <c r="G231" s="138" t="s">
        <v>1424</v>
      </c>
      <c r="H231" s="61" t="s">
        <v>2388</v>
      </c>
      <c r="I231" s="69" t="s">
        <v>2389</v>
      </c>
      <c r="J231" s="122"/>
      <c r="K231" s="122"/>
      <c r="L231" s="125"/>
      <c r="M231" s="52"/>
      <c r="N231" s="51"/>
      <c r="O231" s="129"/>
      <c r="P231" s="51"/>
      <c r="Q231" s="87"/>
      <c r="R231" s="49"/>
      <c r="S231" s="51"/>
    </row>
    <row r="232" spans="2:19">
      <c r="B232" s="49" t="s">
        <v>781</v>
      </c>
      <c r="C232" s="52" t="s">
        <v>2390</v>
      </c>
      <c r="D232" s="53" t="s">
        <v>1893</v>
      </c>
      <c r="E232" s="52" t="s">
        <v>1603</v>
      </c>
      <c r="F232" s="62" t="s">
        <v>1698</v>
      </c>
      <c r="G232" s="84" t="s">
        <v>571</v>
      </c>
      <c r="H232" s="52" t="s">
        <v>2391</v>
      </c>
      <c r="I232" s="53" t="s">
        <v>2392</v>
      </c>
      <c r="J232" s="122"/>
      <c r="K232" s="122"/>
      <c r="L232" s="125"/>
      <c r="M232" s="52"/>
      <c r="N232" s="51"/>
      <c r="O232" s="129"/>
      <c r="P232" s="51"/>
      <c r="Q232" s="87"/>
      <c r="R232" s="49"/>
      <c r="S232" s="51"/>
    </row>
    <row r="233" spans="2:19">
      <c r="B233" s="49" t="s">
        <v>15</v>
      </c>
      <c r="C233" s="52" t="s">
        <v>2393</v>
      </c>
      <c r="D233" s="53" t="s">
        <v>1893</v>
      </c>
      <c r="E233" s="52"/>
      <c r="F233" s="137"/>
      <c r="G233" s="84"/>
      <c r="H233" s="52"/>
      <c r="I233" s="51"/>
      <c r="J233" s="122"/>
      <c r="K233" s="122"/>
      <c r="L233" s="125"/>
      <c r="M233" s="52"/>
      <c r="N233" s="51"/>
      <c r="O233" s="129"/>
      <c r="P233" s="51"/>
      <c r="Q233" s="87"/>
      <c r="R233" s="49"/>
      <c r="S233" s="51"/>
    </row>
    <row r="234" spans="2:19">
      <c r="B234" s="49" t="s">
        <v>40</v>
      </c>
      <c r="C234" s="52" t="s">
        <v>2394</v>
      </c>
      <c r="D234" s="53" t="s">
        <v>1893</v>
      </c>
      <c r="E234" s="52"/>
      <c r="F234" s="137"/>
      <c r="G234" s="84"/>
      <c r="H234" s="52"/>
      <c r="I234" s="51"/>
      <c r="J234" s="122"/>
      <c r="K234" s="122"/>
      <c r="L234" s="125"/>
      <c r="M234" s="52"/>
      <c r="N234" s="51"/>
      <c r="O234" s="129"/>
      <c r="P234" s="51"/>
      <c r="Q234" s="87"/>
      <c r="R234" s="49"/>
      <c r="S234" s="51"/>
    </row>
    <row r="236" spans="2:19" s="40" customFormat="1">
      <c r="B236" s="79" t="s">
        <v>2412</v>
      </c>
      <c r="D236" s="45"/>
      <c r="F236" s="45"/>
      <c r="I236" s="45"/>
      <c r="L236" s="45"/>
      <c r="N236" s="45"/>
      <c r="P236" s="45"/>
      <c r="S236" s="45"/>
    </row>
    <row r="237" spans="2:19" s="40" customFormat="1">
      <c r="B237" s="79" t="s">
        <v>2429</v>
      </c>
      <c r="D237" s="45"/>
      <c r="F237" s="45"/>
      <c r="I237" s="45"/>
      <c r="L237" s="45"/>
      <c r="N237" s="45"/>
      <c r="P237" s="45"/>
      <c r="S237" s="45"/>
    </row>
    <row r="238" spans="2:19">
      <c r="B238" s="1097" t="s">
        <v>2439</v>
      </c>
      <c r="C238" s="1097"/>
      <c r="D238" s="1097"/>
      <c r="E238" s="1097"/>
      <c r="F238" s="1097"/>
      <c r="G238" s="1097"/>
      <c r="H238" s="1097"/>
      <c r="I238" s="1097"/>
      <c r="J238" s="1097"/>
      <c r="K238" s="1097"/>
      <c r="L238" s="1097"/>
      <c r="M238" s="1097"/>
      <c r="N238" s="1097"/>
      <c r="O238" s="1097"/>
      <c r="P238" s="1097"/>
    </row>
    <row r="239" spans="2:19">
      <c r="B239" s="1097" t="s">
        <v>2440</v>
      </c>
      <c r="C239" s="1097"/>
      <c r="D239" s="1097"/>
      <c r="E239" s="1097"/>
      <c r="F239" s="1097"/>
      <c r="G239" s="1097"/>
      <c r="H239" s="1097"/>
      <c r="I239" s="1097"/>
      <c r="J239" s="1097"/>
      <c r="K239" s="1097"/>
      <c r="L239" s="1097"/>
      <c r="M239" s="1097"/>
      <c r="N239" s="1097"/>
      <c r="O239" s="1097"/>
      <c r="P239" s="1097"/>
    </row>
    <row r="240" spans="2:19" s="40" customFormat="1">
      <c r="B240" s="112" t="s">
        <v>2442</v>
      </c>
      <c r="C240" s="142"/>
      <c r="D240" s="142"/>
      <c r="E240" s="142"/>
      <c r="F240" s="142"/>
      <c r="G240" s="142"/>
      <c r="H240" s="142"/>
      <c r="I240" s="142"/>
      <c r="J240" s="142"/>
      <c r="K240" s="142"/>
      <c r="L240" s="142"/>
      <c r="M240" s="142"/>
      <c r="N240" s="142"/>
      <c r="O240" s="142"/>
      <c r="P240" s="142"/>
      <c r="S240" s="45"/>
    </row>
    <row r="241" spans="2:19" ht="15" customHeight="1">
      <c r="B241" s="112" t="s">
        <v>2446</v>
      </c>
      <c r="C241" s="142"/>
      <c r="D241" s="142"/>
      <c r="E241" s="142"/>
      <c r="F241" s="142"/>
      <c r="G241" s="142"/>
      <c r="H241" s="142"/>
      <c r="I241" s="142"/>
      <c r="J241" s="142"/>
      <c r="K241" s="142"/>
      <c r="L241" s="142"/>
      <c r="M241" s="142"/>
      <c r="N241" s="142"/>
      <c r="O241" s="142"/>
      <c r="P241" s="142"/>
    </row>
    <row r="242" spans="2:19" s="40" customFormat="1" ht="15" customHeight="1">
      <c r="B242" s="112" t="s">
        <v>2455</v>
      </c>
      <c r="C242" s="142"/>
      <c r="D242" s="142"/>
      <c r="E242" s="142"/>
      <c r="F242" s="142"/>
      <c r="G242" s="142"/>
      <c r="H242" s="142"/>
      <c r="I242" s="142"/>
      <c r="J242" s="142"/>
      <c r="K242" s="142"/>
      <c r="L242" s="142"/>
      <c r="M242" s="142"/>
      <c r="N242" s="142"/>
      <c r="O242" s="142"/>
      <c r="P242" s="142"/>
      <c r="S242" s="45"/>
    </row>
    <row r="243" spans="2:19" ht="15" customHeight="1">
      <c r="B243" s="112" t="s">
        <v>2469</v>
      </c>
      <c r="C243" s="112"/>
      <c r="D243" s="112"/>
      <c r="E243" s="112"/>
      <c r="F243" s="112"/>
      <c r="G243" s="112"/>
      <c r="H243" s="112"/>
      <c r="I243" s="112"/>
      <c r="J243" s="112"/>
      <c r="K243" s="112"/>
      <c r="L243" s="112"/>
      <c r="M243" s="112"/>
      <c r="N243" s="112"/>
      <c r="O243" s="112"/>
      <c r="P243" s="112"/>
    </row>
    <row r="244" spans="2:19" ht="15" customHeight="1">
      <c r="B244" s="112" t="s">
        <v>2471</v>
      </c>
      <c r="C244" s="112"/>
      <c r="D244" s="112"/>
      <c r="E244" s="112"/>
      <c r="F244" s="112"/>
      <c r="G244" s="112"/>
      <c r="H244" s="112"/>
      <c r="I244" s="112"/>
      <c r="J244" s="112"/>
      <c r="K244" s="112"/>
      <c r="L244" s="112"/>
      <c r="M244" s="112"/>
      <c r="N244" s="112"/>
      <c r="O244" s="112"/>
      <c r="P244" s="112"/>
    </row>
    <row r="245" spans="2:19" ht="15" customHeight="1">
      <c r="B245" s="112" t="s">
        <v>2476</v>
      </c>
      <c r="C245" s="112"/>
      <c r="D245" s="112"/>
      <c r="E245" s="112"/>
      <c r="F245" s="112"/>
      <c r="G245" s="112"/>
      <c r="H245" s="112"/>
      <c r="I245" s="112"/>
      <c r="J245" s="112"/>
      <c r="K245" s="112"/>
      <c r="L245" s="112"/>
      <c r="M245" s="112"/>
      <c r="N245" s="112"/>
      <c r="O245" s="112"/>
      <c r="P245" s="112"/>
    </row>
    <row r="246" spans="2:19" ht="15" customHeight="1">
      <c r="B246" s="112" t="s">
        <v>2486</v>
      </c>
      <c r="C246" s="112"/>
      <c r="D246" s="112"/>
      <c r="E246" s="112"/>
      <c r="F246" s="112"/>
      <c r="G246" s="112"/>
      <c r="H246" s="112"/>
      <c r="I246" s="112"/>
      <c r="J246" s="112"/>
      <c r="K246" s="112"/>
      <c r="L246" s="112"/>
      <c r="M246" s="112"/>
      <c r="N246" s="112"/>
      <c r="O246" s="112"/>
      <c r="P246" s="112"/>
    </row>
    <row r="247" spans="2:19" s="40" customFormat="1" ht="15" customHeight="1">
      <c r="B247" s="112" t="s">
        <v>2487</v>
      </c>
      <c r="C247" s="112"/>
      <c r="D247" s="112"/>
      <c r="E247" s="112"/>
      <c r="F247" s="112"/>
      <c r="G247" s="112"/>
      <c r="H247" s="112"/>
      <c r="I247" s="112"/>
      <c r="J247" s="112"/>
      <c r="K247" s="112"/>
      <c r="L247" s="112"/>
      <c r="M247" s="112"/>
      <c r="N247" s="112"/>
      <c r="O247" s="112"/>
      <c r="P247" s="112"/>
      <c r="S247" s="45"/>
    </row>
    <row r="248" spans="2:19" ht="15" customHeight="1">
      <c r="B248" s="112" t="s">
        <v>2489</v>
      </c>
      <c r="C248" s="112"/>
      <c r="D248" s="112"/>
      <c r="E248" s="112"/>
      <c r="F248" s="112"/>
      <c r="G248" s="112"/>
      <c r="H248" s="112"/>
      <c r="I248" s="112"/>
      <c r="J248" s="112"/>
      <c r="K248" s="112"/>
      <c r="L248" s="112"/>
      <c r="M248" s="112"/>
      <c r="N248" s="112"/>
      <c r="O248" s="112"/>
      <c r="P248" s="112"/>
    </row>
    <row r="249" spans="2:19" ht="15" customHeight="1">
      <c r="B249" s="112" t="s">
        <v>2490</v>
      </c>
      <c r="C249" s="112"/>
      <c r="D249" s="112"/>
      <c r="E249" s="112"/>
      <c r="F249" s="112"/>
      <c r="G249" s="112"/>
      <c r="H249" s="112"/>
      <c r="I249" s="112"/>
      <c r="J249" s="112"/>
      <c r="K249" s="112"/>
      <c r="L249" s="112"/>
      <c r="M249" s="112"/>
      <c r="N249" s="112"/>
      <c r="O249" s="112"/>
      <c r="P249" s="112"/>
    </row>
    <row r="250" spans="2:19" ht="15" customHeight="1">
      <c r="B250" s="112" t="s">
        <v>2491</v>
      </c>
      <c r="C250" s="112"/>
      <c r="D250" s="112"/>
      <c r="E250" s="112"/>
      <c r="F250" s="112"/>
      <c r="G250" s="112"/>
      <c r="H250" s="112"/>
      <c r="I250" s="112"/>
      <c r="J250" s="112"/>
      <c r="K250" s="112"/>
      <c r="L250" s="112"/>
      <c r="M250" s="112"/>
      <c r="N250" s="112"/>
      <c r="O250" s="112"/>
      <c r="P250" s="112"/>
    </row>
    <row r="251" spans="2:19" s="40" customFormat="1">
      <c r="B251" s="112" t="s">
        <v>2492</v>
      </c>
      <c r="C251" s="112"/>
      <c r="D251" s="112"/>
      <c r="E251" s="112"/>
      <c r="F251" s="112"/>
      <c r="G251" s="112"/>
      <c r="H251" s="112"/>
      <c r="I251" s="112"/>
      <c r="J251" s="112"/>
      <c r="K251" s="112"/>
      <c r="L251" s="112"/>
      <c r="M251" s="112"/>
      <c r="N251" s="112"/>
      <c r="O251" s="112"/>
      <c r="P251" s="112"/>
      <c r="S251" s="45"/>
    </row>
    <row r="252" spans="2:19">
      <c r="B252" s="135"/>
      <c r="C252" s="135"/>
      <c r="D252" s="135"/>
      <c r="E252" s="135"/>
      <c r="F252" s="136"/>
      <c r="G252" s="136"/>
      <c r="H252" s="136"/>
      <c r="I252" s="136"/>
      <c r="J252" s="136"/>
      <c r="K252" s="136"/>
      <c r="L252" s="136"/>
      <c r="M252" s="136"/>
      <c r="N252" s="136"/>
      <c r="O252" s="136"/>
      <c r="P252" s="135"/>
    </row>
    <row r="253" spans="2:19">
      <c r="B253" s="1095" t="s">
        <v>2396</v>
      </c>
      <c r="C253" s="1095"/>
      <c r="D253" s="1095"/>
      <c r="E253" s="1095"/>
      <c r="F253" s="1095"/>
      <c r="G253" s="1095"/>
      <c r="H253" s="1095"/>
      <c r="I253" s="1095"/>
      <c r="J253" s="1095"/>
      <c r="K253" s="1095"/>
      <c r="L253" s="1095"/>
      <c r="M253" s="1095"/>
      <c r="N253" s="1095"/>
      <c r="O253" s="1095"/>
      <c r="P253" s="1095"/>
    </row>
    <row r="254" spans="2:19">
      <c r="B254" s="1095"/>
      <c r="C254" s="1095"/>
      <c r="D254" s="1095"/>
      <c r="E254" s="1095"/>
      <c r="F254" s="1095"/>
      <c r="G254" s="1095"/>
      <c r="H254" s="1095"/>
      <c r="I254" s="1095"/>
      <c r="J254" s="1095"/>
      <c r="K254" s="1095"/>
      <c r="L254" s="1095"/>
      <c r="M254" s="1095"/>
      <c r="N254" s="1095"/>
      <c r="O254" s="1095"/>
      <c r="P254" s="1095"/>
    </row>
    <row r="255" spans="2:19">
      <c r="B255" s="1095"/>
      <c r="C255" s="1095"/>
      <c r="D255" s="1095"/>
      <c r="E255" s="1095"/>
      <c r="F255" s="1095"/>
      <c r="G255" s="1095"/>
      <c r="H255" s="1095"/>
      <c r="I255" s="1095"/>
      <c r="J255" s="1095"/>
      <c r="K255" s="1095"/>
      <c r="L255" s="1095"/>
      <c r="M255" s="1095"/>
      <c r="N255" s="1095"/>
      <c r="O255" s="1095"/>
      <c r="P255" s="1095"/>
    </row>
    <row r="256" spans="2:19">
      <c r="B256" s="1095"/>
      <c r="C256" s="1095"/>
      <c r="D256" s="1095"/>
      <c r="E256" s="1095"/>
      <c r="F256" s="1095"/>
      <c r="G256" s="1095"/>
      <c r="H256" s="1095"/>
      <c r="I256" s="1095"/>
      <c r="J256" s="1095"/>
      <c r="K256" s="1095"/>
      <c r="L256" s="1095"/>
      <c r="M256" s="1095"/>
      <c r="N256" s="1095"/>
      <c r="O256" s="1095"/>
      <c r="P256" s="1095"/>
    </row>
    <row r="257" spans="2:16">
      <c r="B257" s="1095"/>
      <c r="C257" s="1095"/>
      <c r="D257" s="1095"/>
      <c r="E257" s="1095"/>
      <c r="F257" s="1095"/>
      <c r="G257" s="1095"/>
      <c r="H257" s="1095"/>
      <c r="I257" s="1095"/>
      <c r="J257" s="1095"/>
      <c r="K257" s="1095"/>
      <c r="L257" s="1095"/>
      <c r="M257" s="1095"/>
      <c r="N257" s="1095"/>
      <c r="O257" s="1095"/>
      <c r="P257" s="1095"/>
    </row>
  </sheetData>
  <sortState xmlns:xlrd2="http://schemas.microsoft.com/office/spreadsheetml/2017/richdata2" ref="B5:S234">
    <sortCondition ref="B5:B234"/>
  </sortState>
  <mergeCells count="4">
    <mergeCell ref="B2:P2"/>
    <mergeCell ref="B238:P238"/>
    <mergeCell ref="B239:P239"/>
    <mergeCell ref="B253:P257"/>
  </mergeCells>
  <hyperlinks>
    <hyperlink ref="N75" r:id="rId1" xr:uid="{E0438CAD-4A83-4473-8EF5-EA60812B207E}"/>
    <hyperlink ref="D5" r:id="rId2" xr:uid="{EDD040BB-6096-4469-8B7C-0E2046F71532}"/>
    <hyperlink ref="D6" r:id="rId3" xr:uid="{1766C9AF-37C1-42FC-9266-57FE07833ED8}"/>
    <hyperlink ref="D7" r:id="rId4" xr:uid="{90FAF78E-058E-4955-92A1-0C42BB7B1819}"/>
    <hyperlink ref="F7" r:id="rId5" xr:uid="{F080E187-CCF1-4F40-92D8-A091F45AC366}"/>
    <hyperlink ref="I7" r:id="rId6" xr:uid="{DB63543C-7D0F-4AE0-B26F-C1425185DE38}"/>
    <hyperlink ref="D8" r:id="rId7" xr:uid="{7F354ECC-9D91-403D-865D-53B9EBAB70F3}"/>
    <hyperlink ref="I8" r:id="rId8" xr:uid="{4151F2CB-D5BE-4D13-9177-BFD242E77BA3}"/>
    <hyperlink ref="D9" r:id="rId9" xr:uid="{5880B5AD-B444-4AF7-98CF-7A2FD34118F1}"/>
    <hyperlink ref="F9" r:id="rId10" xr:uid="{82FE4D8F-17D2-4BC4-B8E4-30E36F43DD04}"/>
    <hyperlink ref="I9" r:id="rId11" xr:uid="{73352570-07F1-4998-BA6E-693656BB5A54}"/>
    <hyperlink ref="D10" r:id="rId12" xr:uid="{B4E29967-B286-419C-98AA-01F23E256CF9}"/>
    <hyperlink ref="D11" r:id="rId13" xr:uid="{18CFEF55-82FB-4111-A2EE-8C70BB70F129}"/>
    <hyperlink ref="F11" r:id="rId14" xr:uid="{557B9286-5013-456B-8D37-9495DA62C71A}"/>
    <hyperlink ref="I11" r:id="rId15" xr:uid="{6E8F9C8E-2178-4ABA-8313-928698606050}"/>
    <hyperlink ref="N11" r:id="rId16" xr:uid="{A22EFD66-1DBD-4210-92C9-F87C86FCD1C1}"/>
    <hyperlink ref="D12" r:id="rId17" xr:uid="{AEE26032-B86D-4C88-83D0-6F294D359D0E}"/>
    <hyperlink ref="F12" r:id="rId18" xr:uid="{C5D53D65-8F4A-4B1E-B16C-22224BBEC4FF}"/>
    <hyperlink ref="D13" r:id="rId19" xr:uid="{492AE2DA-5D64-4D65-9C33-33D1B0FEFD85}"/>
    <hyperlink ref="F13" r:id="rId20" xr:uid="{51503C85-B99A-4C23-AD2A-9BBF8FC32FC6}"/>
    <hyperlink ref="L13" r:id="rId21" xr:uid="{E130FF74-A1E3-47AB-892F-4AEF8B4EE0D5}"/>
    <hyperlink ref="I17" r:id="rId22" xr:uid="{5A2C037E-9337-409D-AF36-AD90BD45DD41}"/>
    <hyperlink ref="D14" r:id="rId23" xr:uid="{919638ED-F0B7-42FC-9B7B-93EC0CD2794E}"/>
    <hyperlink ref="F14" r:id="rId24" location=":~:text=In%202016%20the%20ACT%20Government,Target%20and%20GreenPowerTM%20purchases." display="https://www.actsmart.act.gov.au/what-is-the-government-doing/energy/renewal-energy-targets - :~:text=In%202016%20the%20ACT%20Government,Target%20and%20GreenPowerTM%20purchases." xr:uid="{CD5FD1BF-713E-4392-85F9-B267DA0BD042}"/>
    <hyperlink ref="D45" r:id="rId25" xr:uid="{9232B28E-DA08-4134-933C-53CB38215CF8}"/>
    <hyperlink ref="I15" r:id="rId26" xr:uid="{09F1673F-2321-4A17-A5E0-EF3B9A4B4706}"/>
    <hyperlink ref="D18" r:id="rId27" xr:uid="{189CE7F8-77C9-45BF-9F81-DF7A2EDE64FD}"/>
    <hyperlink ref="I18" r:id="rId28" xr:uid="{530A39CB-D711-407C-A694-BFDBBC157B77}"/>
    <hyperlink ref="D19" r:id="rId29" xr:uid="{FE18258D-896C-4283-AE41-C9785DFC9D43}"/>
    <hyperlink ref="F19" r:id="rId30" xr:uid="{B607D0E9-58F1-46B8-B69C-55114DDA17A1}"/>
    <hyperlink ref="I19" r:id="rId31" xr:uid="{F4FEA9FB-2C01-4F13-8E08-ADC9C733DD84}"/>
    <hyperlink ref="D20" r:id="rId32" xr:uid="{782D0AC1-2732-4B89-A50A-0D430A88C84F}"/>
    <hyperlink ref="F20" r:id="rId33" xr:uid="{D42CEE6B-41BB-4931-935C-A4B237A9B224}"/>
    <hyperlink ref="D16" r:id="rId34" xr:uid="{367F9268-36F5-4721-A0C1-BE6015EB2C15}"/>
    <hyperlink ref="I16" r:id="rId35" xr:uid="{00E6BB4F-F6DE-4792-84F0-14C7556805A9}"/>
    <hyperlink ref="D21" r:id="rId36" xr:uid="{62E6BFDD-03D1-4E90-A542-0E9C73CFD845}"/>
    <hyperlink ref="F21" r:id="rId37" xr:uid="{BCFFD724-C287-4B53-8810-5B53FD50B6E2}"/>
    <hyperlink ref="I21" r:id="rId38" xr:uid="{B3FA7767-5AC1-4FD0-BD8F-6C6815FAFB72}"/>
    <hyperlink ref="S21" r:id="rId39" xr:uid="{258A1600-D0C4-4938-8F20-94D95E1CF6FD}"/>
    <hyperlink ref="D22" r:id="rId40" xr:uid="{D1936DCC-7A13-42AB-B243-D1852B349335}"/>
    <hyperlink ref="F22" r:id="rId41" xr:uid="{E4F0581A-E201-47DE-8912-767A16F0A806}"/>
    <hyperlink ref="I22" r:id="rId42" xr:uid="{C1479CA9-2D9A-46D6-AC3D-ED885196202A}"/>
    <hyperlink ref="D23" r:id="rId43" xr:uid="{6AA5DAF7-57CB-4CF6-A536-FA752EA03247}"/>
    <hyperlink ref="F23" r:id="rId44" xr:uid="{01E45323-72F9-4193-8784-78BDCC661ED5}"/>
    <hyperlink ref="I23" r:id="rId45" xr:uid="{CB08B6B5-CBA6-4B2C-A70B-63B519A8010F}"/>
    <hyperlink ref="D24" r:id="rId46" xr:uid="{2CA1C714-253F-4693-98E6-4593985F6F54}"/>
    <hyperlink ref="I24" r:id="rId47" xr:uid="{3D13B689-268D-4D9B-9D98-BFAA680DEEFB}"/>
    <hyperlink ref="D25" r:id="rId48" xr:uid="{5D782257-2E26-44C4-A1F7-BF99673E3A45}"/>
    <hyperlink ref="F25" r:id="rId49" xr:uid="{9E76CF0C-38EC-4CA6-99A6-DE844542633B}"/>
    <hyperlink ref="I25" r:id="rId50" xr:uid="{829B0C5C-62CC-490A-B7A3-AF07C0D5D7F8}"/>
    <hyperlink ref="N25" r:id="rId51" xr:uid="{480D6EB2-8D65-4B7E-8CC0-3841E2E03F39}"/>
    <hyperlink ref="D26" r:id="rId52" xr:uid="{D2050AC7-8868-4E7B-8321-BC27282BA590}"/>
    <hyperlink ref="D27" r:id="rId53" xr:uid="{84DDCD98-4ED8-4A0C-AD19-470FC8823964}"/>
    <hyperlink ref="F27" r:id="rId54" xr:uid="{B9D4E95E-963A-48DF-92AB-CC62303ACF98}"/>
    <hyperlink ref="N27" r:id="rId55" xr:uid="{A58404F5-B216-4958-B426-4CB301EF5AB5}"/>
    <hyperlink ref="D28" r:id="rId56" xr:uid="{C6BAF9F9-5ECE-4C82-A556-D8273742A122}"/>
    <hyperlink ref="I28" r:id="rId57" xr:uid="{A16A97A8-CF02-4E39-9EAF-53BE035A060C}"/>
    <hyperlink ref="D29" r:id="rId58" xr:uid="{C99A595A-99B2-4018-B35E-D9CA2204E4A1}"/>
    <hyperlink ref="D30" r:id="rId59" xr:uid="{323EF553-2725-432C-BF9F-C9C013FFD802}"/>
    <hyperlink ref="D31" r:id="rId60" xr:uid="{2D5A37C3-9385-48E7-B875-69CE7E53AD67}"/>
    <hyperlink ref="I31" r:id="rId61" display="https://www4.unfccc.int/sites/ndcstaging/PublishedDocuments/Bolivia (Plurinational State of) First/INDC-Bolivia-english.pdf" xr:uid="{DF839A35-FA21-43A3-B978-9AE4555D4041}"/>
    <hyperlink ref="D32" r:id="rId62" xr:uid="{51973CD0-9821-4254-8652-11038849A8D9}"/>
    <hyperlink ref="F32" r:id="rId63" display="https://www.irena.org/IRENADocuments/Statistical_Profiles/Europe/Bosnia and Herzegovina_Europe_RE_SP.pdf" xr:uid="{537E4B25-FEA7-4A93-B78C-9127F07F5F71}"/>
    <hyperlink ref="D33" r:id="rId64" xr:uid="{4792842A-DBDA-4F2A-9209-A9A8803CD850}"/>
    <hyperlink ref="I33" r:id="rId65" display="https://www4.unfccc.int/sites/ndcstaging/PublishedDocuments/Brazil First/BRAZIL iNDC english FINAL.pdf" xr:uid="{5A8FF198-24B7-4047-BC54-D0E3DE625163}"/>
    <hyperlink ref="D34" r:id="rId66" xr:uid="{F05145E0-9D9A-4205-90C8-A29A04EFE5CF}"/>
    <hyperlink ref="D35" r:id="rId67" xr:uid="{518617DE-D0AE-480F-A3AD-578FACFB0FD5}"/>
    <hyperlink ref="F35" r:id="rId68" xr:uid="{80B67670-489F-4842-88E2-8723CF3A614F}"/>
    <hyperlink ref="N35" r:id="rId69" xr:uid="{13875715-65E9-4AA9-92B5-25D2FD92D556}"/>
    <hyperlink ref="D36" r:id="rId70" xr:uid="{8106FB37-FD5F-467F-9203-09A409A0E598}"/>
    <hyperlink ref="F36" r:id="rId71" display="https://www.irena.org/IRENADocuments/Statistical_Profiles/Africa/Burkina Faso_Africa_RE_SP.pdf" xr:uid="{CBA22DB1-1908-4C62-BDC6-AC1215CE2C96}"/>
    <hyperlink ref="I36" r:id="rId72" xr:uid="{DEAB29D7-7FE0-48A1-8189-C952E35081C6}"/>
    <hyperlink ref="D37" r:id="rId73" xr:uid="{201B8262-209E-4275-A7C6-BFFDA9F3A165}"/>
    <hyperlink ref="F37" r:id="rId74" xr:uid="{54777301-F4B2-4287-87F0-24332E44785C}"/>
    <hyperlink ref="I37" r:id="rId75" xr:uid="{9227EDA6-D35B-4C69-97FC-53BFFA481724}"/>
    <hyperlink ref="D39" r:id="rId76" xr:uid="{6DE17B4E-7100-4E86-A795-D3B08547E80B}"/>
    <hyperlink ref="D40" r:id="rId77" xr:uid="{C6F6E81D-084B-42E4-8572-9ECE99685514}"/>
    <hyperlink ref="I40" r:id="rId78" location=":~:text=It%20has%20committed%20to%20increasing,and%2011%25%20for%20HEP%20energy." display="https://www.wartsila.com/insights/article/cameroon-eyes-renewable-energy-as-it-scales-up-its-economy - :~:text=It%20has%20committed%20to%20increasing,and%2011%25%20for%20HEP%20energy." xr:uid="{05D7B675-FA42-42AB-9435-C699B702B736}"/>
    <hyperlink ref="D41" r:id="rId79" xr:uid="{30B91CA7-E723-4B77-AD1F-D3FF16C9FECB}"/>
    <hyperlink ref="F41" r:id="rId80" display="https://www.irena.org/IRENADocuments/Statistical_Profiles/North America/Canada_North America_RE_SP.pdf" xr:uid="{BCA9A223-8FFE-4F0C-B7B7-6823AAA63C61}"/>
    <hyperlink ref="I202" r:id="rId81" location=":" display="https://www.mccarthy.ca/en/insights/blogs/canadian-energy-perspectives/canadian-power-key-developments-2019-trends-watch-2020-alberta-overview - :" xr:uid="{0FC5A6C6-2487-4288-8FB2-BB6E61DFB028}"/>
    <hyperlink ref="I42" r:id="rId82" xr:uid="{B15F81C0-6983-4B43-B8BE-400C327B049D}"/>
    <hyperlink ref="D44" r:id="rId83" xr:uid="{1A85E32A-A02B-4E79-B4C3-21388BABE2B0}"/>
    <hyperlink ref="F44" r:id="rId84" xr:uid="{F098A764-06C8-4164-AB11-E968D6A1E2C6}"/>
    <hyperlink ref="D43" r:id="rId85" xr:uid="{840A54B9-0146-49D9-84E4-3DE7C7F09727}"/>
    <hyperlink ref="F43" r:id="rId86" xr:uid="{05590714-7FDB-4575-9D8A-E394EC4802CE}"/>
    <hyperlink ref="D47" r:id="rId87" location=":~:text=Quebec%20generated%2099.8%25%20of%20its,Quebec's%20next%20largest%20electricity%20sources." display="https://www.cer-rec.gc.ca/en/data-analysis/energy-commodities/electricity/report/2017-canadian-renewable-power/province/canadas-renewable-power-landscape-2017-energy-market-analysis-quebec.html - :~:text=Quebec%20generated%2099.8%25%20of%20its,Quebec's%20next%20largest%20electricity%20sources." xr:uid="{97F4E5C4-EC30-42EB-9476-8134EDB19A5A}"/>
    <hyperlink ref="D48" r:id="rId88" location=":~:text=In%202019%2C%2084%20per%20cent,electricity%20we%20generated%20was%20renewable." display="https://yukonenergy.ca/energy-in-yukon/electricity-101/quick-facts - :~:text=In%202019%2C%2084%20per%20cent,electricity%20we%20generated%20was%20renewable." xr:uid="{DA2F6832-F51B-4468-884C-892D3314DF8E}"/>
    <hyperlink ref="I48" r:id="rId89" xr:uid="{60937FAB-5D31-4BFB-95A8-337E03AEA391}"/>
    <hyperlink ref="D38" r:id="rId90" xr:uid="{A6B3B070-A3F1-463A-8935-302CF8F3A524}"/>
    <hyperlink ref="I38" r:id="rId91" location=":~:text=Cape%20Verde%2C%20the%20small%20island,from%20renewable%20resources%20by%202025." display="https://theconversation.com/cape-verdes-goal-is-100-renewable-energy-by-2025-why-it-may-just-do-it-85759 - :~:text=Cape%20Verde%2C%20the%20small%20island,from%20renewable%20resources%20by%202025." xr:uid="{492BA142-58F4-4C09-8F9D-1D73A1EB57ED}"/>
    <hyperlink ref="D49" r:id="rId92" xr:uid="{B4307FC7-DE28-4C93-A76C-21AECBD18AB8}"/>
    <hyperlink ref="D50" r:id="rId93" xr:uid="{F2A6CB58-BDF4-4D3F-9CB2-9A1E1462C4C8}"/>
    <hyperlink ref="D51" r:id="rId94" xr:uid="{52DEF251-FAB2-44B1-B781-C2A06BBBD3B4}"/>
    <hyperlink ref="D52" r:id="rId95" xr:uid="{1455ECC6-E3D8-4804-AAA1-816992421EB5}"/>
    <hyperlink ref="F52" r:id="rId96" xr:uid="{4901DE30-AA3E-40B6-B912-D43EE89B6E89}"/>
    <hyperlink ref="D53" r:id="rId97" xr:uid="{815165DF-7DE5-4DD3-81B6-6EACF4C9B58E}"/>
    <hyperlink ref="D54" r:id="rId98" xr:uid="{227C446A-93FC-4655-ABFD-3FDB6A10C1FD}"/>
    <hyperlink ref="F54" r:id="rId99" display="https://www.irena.org/IRENADocuments/Statistical_Profiles/South America/Colombia_South America_RE_SP.pdf" xr:uid="{B2ED940C-1E4E-4114-AF76-4AB552A62D15}"/>
    <hyperlink ref="D55" r:id="rId100" xr:uid="{97F022BD-A480-47C3-908B-2D0110DBB69A}"/>
    <hyperlink ref="D57" r:id="rId101" xr:uid="{2012851B-1F9D-4EA5-8885-9C8004BEE000}"/>
    <hyperlink ref="D56" r:id="rId102" xr:uid="{3A8E81A2-8498-466B-AE84-D519258D3FB5}"/>
    <hyperlink ref="D59" r:id="rId103" xr:uid="{7EE7D1A5-96EB-4BF6-BF32-C6A9E8280B9A}"/>
    <hyperlink ref="I59" r:id="rId104" display="https://www4.unfccc.int/sites/ndcstaging/PublishedDocuments/Costa Rica First/Contribucio%CC%81n Nacionalmente Determinada de Costa Rica 2020 - Versio%CC%81n Completa.pdf" xr:uid="{B00883DA-FEC1-440C-A2E9-3205314E3974}"/>
    <hyperlink ref="D60" r:id="rId105" xr:uid="{53190606-4534-42D6-88EC-BD5FF6C3B79F}"/>
    <hyperlink ref="F60" r:id="rId106" xr:uid="{B3B18075-CA1F-4F0C-932F-C6D2A0201682}"/>
    <hyperlink ref="I60" r:id="rId107" xr:uid="{8C37ED85-5E0F-4C1C-9D99-3D61E5188981}"/>
    <hyperlink ref="D61" r:id="rId108" xr:uid="{23FCE51F-7B7F-432F-ADBF-5741830B1CBA}"/>
    <hyperlink ref="F61" r:id="rId109" xr:uid="{D7D90EEA-D4DA-4808-AED4-1AB619FA5E0E}"/>
    <hyperlink ref="S61" r:id="rId110" xr:uid="{95420913-1253-484A-83BC-F89480B18A72}"/>
    <hyperlink ref="D62" r:id="rId111" xr:uid="{D7050BF5-3DD7-4556-B77D-80158967CF6C}"/>
    <hyperlink ref="I62" r:id="rId112" xr:uid="{B2E02E39-2D55-4C9A-8DF5-E3FC609F907C}"/>
    <hyperlink ref="D63" r:id="rId113" xr:uid="{10F5E0D9-1820-478A-929B-8C08E1E7330E}"/>
    <hyperlink ref="F63" r:id="rId114" xr:uid="{BB024AEA-9A73-49AF-BD9C-401C235447C8}"/>
    <hyperlink ref="N63" r:id="rId115" xr:uid="{21404346-9C32-477C-9828-8CD080E7976E}"/>
    <hyperlink ref="S63" r:id="rId116" xr:uid="{5B8FE0E1-D94B-4FF2-9870-21E5768E7BE9}"/>
    <hyperlink ref="D64" r:id="rId117" xr:uid="{FF753F10-9472-4964-9DD9-9236F1D97A8D}"/>
    <hyperlink ref="F64" r:id="rId118" xr:uid="{133B9AAE-569D-4287-AB4B-5FEC4883DB79}"/>
    <hyperlink ref="N64" r:id="rId119" xr:uid="{9BFFE317-4F41-4C7B-A840-333D8370695E}"/>
    <hyperlink ref="D65" r:id="rId120" xr:uid="{88FADF31-7F4E-4E67-8C14-0B2CC6DFA288}"/>
    <hyperlink ref="F65" r:id="rId121" xr:uid="{AC72EE9E-E383-4EA4-9C4C-B99B50C51963}"/>
    <hyperlink ref="I65" r:id="rId122" xr:uid="{17DCFAE4-0E8C-4192-8391-023EE4876CDC}"/>
    <hyperlink ref="L65" r:id="rId123" location=":~:text=Denmark%27s%20long%2Dterm%20goal%20is,supply%20by%20renewables%20by%202035." display="https://www.nordicenergy.org/figure/ambitious-climate-targets-and-visions-for-all-nordic-countries/100-renewable-energy-supply/ - :~:text=Denmark%27s%20long%2Dterm%20goal%20is,supply%20by%20renewables%20by%202035." xr:uid="{3730ED34-5DA4-4969-A5B3-F1D7937BA900}"/>
    <hyperlink ref="N65" r:id="rId124" xr:uid="{B3C1E882-330F-473D-B4D5-B1289166200D}"/>
    <hyperlink ref="D66" r:id="rId125" xr:uid="{B2194633-C705-4E06-BC3F-49DE6F3EC9D3}"/>
    <hyperlink ref="F66" r:id="rId126" xr:uid="{DEA71556-4F3F-40CA-9380-BCC24AA0853B}"/>
    <hyperlink ref="D67" r:id="rId127" xr:uid="{68116DEB-1A24-4DB0-8E92-9F3B77C95D85}"/>
    <hyperlink ref="D68" r:id="rId128" xr:uid="{1B3E8742-B3EA-4243-9151-78F073C678D3}"/>
    <hyperlink ref="D69" r:id="rId129" xr:uid="{8D7607EE-DA0B-4EFF-8F1D-5F8B71B58D38}"/>
    <hyperlink ref="D71" r:id="rId130" xr:uid="{5EBD152D-675C-493A-A672-32F934322F8F}"/>
    <hyperlink ref="I71" r:id="rId131" xr:uid="{E61F4800-B56E-4961-8223-C160BD7A1192}"/>
    <hyperlink ref="D72" r:id="rId132" xr:uid="{735FE8F9-D731-4466-9EE2-71F5699BE57A}"/>
    <hyperlink ref="F72" r:id="rId133" xr:uid="{D58AED9C-D3A2-4096-8304-78BBB2C2D150}"/>
    <hyperlink ref="I72" r:id="rId134" xr:uid="{3D9D7718-7ACC-465B-95CC-A60EB3D2DB57}"/>
    <hyperlink ref="N72" r:id="rId135" xr:uid="{637DFA14-E116-430E-A388-6D7D9E9C4764}"/>
    <hyperlink ref="D74" r:id="rId136" xr:uid="{992BEAF0-8D50-4469-86DC-A34CA8BD7B74}"/>
    <hyperlink ref="I74" r:id="rId137" xr:uid="{D3B9286A-5C08-4095-8ECA-0315B11A4D19}"/>
    <hyperlink ref="D73" r:id="rId138" xr:uid="{0497C0C1-9CA2-44EE-A8B5-62B6F0146285}"/>
    <hyperlink ref="I73" r:id="rId139" xr:uid="{B35B0684-F9E6-44DA-B70C-BEAC99B4FC1D}"/>
    <hyperlink ref="D70" r:id="rId140" xr:uid="{35C50D79-225E-4902-8026-24DEEF5B4B06}"/>
    <hyperlink ref="D76" r:id="rId141" xr:uid="{5F874243-2E88-4C8F-86AC-288145FDDA58}"/>
    <hyperlink ref="F76" r:id="rId142" xr:uid="{865F16D2-86D1-4694-B9A0-86ABAB44AF0D}"/>
    <hyperlink ref="D77" r:id="rId143" xr:uid="{EFD2AF43-9316-489D-AB64-12C5B562D9FD}"/>
    <hyperlink ref="F77" r:id="rId144" xr:uid="{75FECB02-D6BF-45F1-8D7A-B4D6ED18347D}"/>
    <hyperlink ref="N77" r:id="rId145" display="https://ec.europa.eu/eurostat/statistics-explained/index.php/Renewable_energy_statistics" xr:uid="{651F8F95-2A51-460B-B4AE-629671100339}"/>
    <hyperlink ref="D78" r:id="rId146" xr:uid="{27489BF8-4841-4987-8A25-2D7E70185A06}"/>
    <hyperlink ref="N78" r:id="rId147" display="https://ec.europa.eu/eurostat/statistics-explained/index.php/Renewable_energy_statistics" xr:uid="{F3F4E7E5-2A62-4961-BA5C-333116877A78}"/>
    <hyperlink ref="D79" r:id="rId148" xr:uid="{F0AF40D1-3E3C-4A7B-B53F-F9FFFED51070}"/>
    <hyperlink ref="F79" r:id="rId149" xr:uid="{F2592E69-C655-457D-B098-8958D14BC886}"/>
    <hyperlink ref="D80" r:id="rId150" xr:uid="{64110725-9BED-4FF8-B30D-BBE09D75A490}"/>
    <hyperlink ref="F80" r:id="rId151" xr:uid="{20A4E400-CEA8-4636-98E6-0C3064C27D0A}"/>
    <hyperlink ref="I80" r:id="rId152" xr:uid="{C83CBE93-35A6-4F44-8079-03E504D70799}"/>
    <hyperlink ref="D81" r:id="rId153" xr:uid="{4198AE5B-1567-4109-8297-B5A5656B7FB1}"/>
    <hyperlink ref="F81" r:id="rId154" xr:uid="{0E6109C5-7864-4F45-8CCA-1C514FDFDCC5}"/>
    <hyperlink ref="K81" r:id="rId155" location=":~:text=The%20German%20government%20is%20making,its%20climate%20targets%20for%202030.&amp;text=The%20Climate%20Action%20Programme%20expands,be%20carbon%2Dneutral%20by%202050." display="https://www.bundesfinanzministerium.de/Content/EN/Standardartikel/Topics/Priority-Issues/Climate-Action/2019-09-19-climate-action-programme-2030.html - :~:text=The%20German%20government%20is%20making,its%20climate%20targets%20for%202030.&amp;text=The%20Climate%20Action%20Programme%20expands,be%20carbon%2Dneutral%20by%202050." xr:uid="{49D32A37-C7B7-481B-8627-E6B620CBA719}"/>
    <hyperlink ref="N81" r:id="rId156" xr:uid="{E54ADB19-E577-4EBC-AB18-7E8645B05246}"/>
    <hyperlink ref="P81" r:id="rId157" location=":~:text=By%202025%2C%2040%2D45%25,the%20Renewable%20Energy%20Sources%20Act." display="https://www.bmwi.de/Redaktion/EN/Dossier/renewable-energy.html - :~:text=By%202025%2C%2040%2D45%25,the%20Renewable%20Energy%20Sources%20Act." xr:uid="{8F4FB241-C05E-421D-9BEF-F0BBA6422FC7}"/>
    <hyperlink ref="S81" r:id="rId158" location=":~:text=By%202025%2C%2040%2D45%25,the%20Renewable%20Energy%20Sources%20Act." display="https://www.bmwi.de/Redaktion/EN/Dossier/renewable-energy.html - :~:text=By%202025%2C%2040%2D45%25,the%20Renewable%20Energy%20Sources%20Act." xr:uid="{14D0DEC0-7AD4-455C-91A0-E112FBAF34CC}"/>
    <hyperlink ref="D82" r:id="rId159" xr:uid="{481EA9DF-BB62-426F-8182-D9671A6CC44A}"/>
    <hyperlink ref="F82" r:id="rId160" display="http://www.energycom.gov.gh/files/snep/MAIN REPORT final PD.pdf" xr:uid="{C9063F92-B41B-46FA-A951-FEE2D65D15C4}"/>
    <hyperlink ref="D83" r:id="rId161" xr:uid="{AD62A787-5C83-4342-B626-87EC0052CF35}"/>
    <hyperlink ref="F83" r:id="rId162" xr:uid="{B9AA714D-8D1A-4B14-9097-1A27BEFC4697}"/>
    <hyperlink ref="I83" r:id="rId163" xr:uid="{7D3F41F9-508C-493C-87C2-EC24127757DE}"/>
    <hyperlink ref="N83" r:id="rId164" display="https://ec.europa.eu/eurostat/statistics-explained/index.php/Renewable_energy_statistics" xr:uid="{E309FB44-437A-40FC-BA88-DAA469D9BBD2}"/>
    <hyperlink ref="D84" r:id="rId165" xr:uid="{0D828F3B-F088-40FC-9D48-8E9AD8A4D603}"/>
    <hyperlink ref="F84" r:id="rId166" xr:uid="{D104BA8D-23CC-49BB-ABBE-617A666F3A87}"/>
    <hyperlink ref="N84" r:id="rId167" xr:uid="{7D81D4E0-D1E3-435D-8DA9-A0AFCE56787C}"/>
    <hyperlink ref="S84" r:id="rId168" xr:uid="{399791A3-6562-4EE2-8AB5-4EA9B92ACD86}"/>
    <hyperlink ref="D85" r:id="rId169" xr:uid="{9FF7E54C-A54B-46A3-BD8C-45A9C5DB6F33}"/>
    <hyperlink ref="I85" r:id="rId170" display="https://www.irena.org/IRENADocuments/Statistical_Profiles/Central America and the Caribbean/Guatemala_Central America and the Caribbean_RE_SP.pdf" xr:uid="{823DDC85-AD38-4C32-8B35-91BD923602CE}"/>
    <hyperlink ref="D86" r:id="rId171" xr:uid="{029F8967-0F53-4A6A-BE1A-FFFCBC235B66}"/>
    <hyperlink ref="D87" r:id="rId172" xr:uid="{47E75C50-28E6-422D-B21C-DEB6407DA463}"/>
    <hyperlink ref="D88" r:id="rId173" xr:uid="{2AA4C57F-05FA-45FF-B658-E08FD28CE049}"/>
    <hyperlink ref="I88" r:id="rId174" display="https://www.irena.org/IRENADocuments/Statistical_Profiles/South America/Guyana_South America_RE_SP.pdf" xr:uid="{48C7B5F3-C0C5-4774-9AC2-F8CB5AE267EA}"/>
    <hyperlink ref="D89" r:id="rId175" xr:uid="{F3FD640B-A680-44D8-959C-15861E0F9BF6}"/>
    <hyperlink ref="F89" r:id="rId176" display="https://www.irena.org/IRENADocuments/Statistical_Profiles/Central America and the Caribbean/Haiti_Central America and the Caribbean_RE_SP.pdf" xr:uid="{2857EA53-7113-4E7B-983B-5FB8D1D95F95}"/>
    <hyperlink ref="D90" r:id="rId177" xr:uid="{73A3AF36-8881-46C0-B84E-11E92AC6EBA2}"/>
    <hyperlink ref="I90" r:id="rId178" display="https://www.irena.org/IRENADocuments/Statistical_Profiles/Central America and the Caribbean/Honduras_Central America and the Caribbean_RE_SP.pdf" xr:uid="{83AA54A6-5C3E-41DA-AD75-B4300AD17B4A}"/>
    <hyperlink ref="D91" r:id="rId179" xr:uid="{E02970A8-5F58-49C2-B72E-8D0CEA21C0A7}"/>
    <hyperlink ref="F91" r:id="rId180" xr:uid="{3A659AD1-8CCB-49B6-8137-318AD2E8D634}"/>
    <hyperlink ref="I91" r:id="rId181" xr:uid="{E5228537-C9EE-4D06-8A6A-698C8C0D8258}"/>
    <hyperlink ref="N91" r:id="rId182" display="https://ec.europa.eu/eurostat/statistics-explained/index.php/Renewable_energy_statistics" xr:uid="{0600F0F9-D317-4619-8CC3-7FE2669EB5B6}"/>
    <hyperlink ref="S91" r:id="rId183" xr:uid="{7B8DA4C8-FDD8-4B46-8C1A-F40C280B82B6}"/>
    <hyperlink ref="D92" r:id="rId184" xr:uid="{9BDDDA4F-C57A-4210-9612-A563A9C42B33}"/>
    <hyperlink ref="F92" r:id="rId185" xr:uid="{EE1D9BCD-D27B-40C7-ABB5-DC8827FCC7C7}"/>
    <hyperlink ref="N92" r:id="rId186" xr:uid="{34E4ADBB-EDDD-47D8-92DE-3AAD41689B05}"/>
    <hyperlink ref="D93" r:id="rId187" xr:uid="{1285CCEC-DBCC-4099-B195-7B8ED80F2DA2}"/>
    <hyperlink ref="D94" r:id="rId188" xr:uid="{03C5ED81-60C4-4569-B25D-E31A1362F344}"/>
    <hyperlink ref="I94" r:id="rId189" xr:uid="{CAB9FD3D-200F-41AF-98FF-52B298440587}"/>
    <hyperlink ref="D95" r:id="rId190" xr:uid="{8727AD0B-050C-4148-A41E-1D33BAB01AF6}"/>
    <hyperlink ref="D96" r:id="rId191" xr:uid="{8C6221A7-E6A8-47CA-BE69-FA00F4F3F099}"/>
    <hyperlink ref="I96" r:id="rId192" xr:uid="{3A461903-9749-4D80-A6F5-9E42064A87B9}"/>
    <hyperlink ref="N96" r:id="rId193" display="https://ec.europa.eu/eurostat/statistics-explained/index.php/Renewable_energy_statistics" xr:uid="{D50F0615-6785-4ABD-905E-417AD5742A65}"/>
    <hyperlink ref="D97" r:id="rId194" xr:uid="{768354A6-07FF-4A84-84B3-D56F66A7692B}"/>
    <hyperlink ref="F97" r:id="rId195" display="https://www.irena.org/IRENADocuments/Statistical_Profiles/Middle East/Israel_Middle East_RE_SP.pdf" xr:uid="{FF90E7F2-CF04-4BD4-87EC-0E5AD42ED0A2}"/>
    <hyperlink ref="I97" r:id="rId196" xr:uid="{187D1ACD-7D0B-4CE6-9B56-C0A86938F750}"/>
    <hyperlink ref="D98" r:id="rId197" xr:uid="{C5F3C74E-0384-472C-B2DC-572B8396A4E4}"/>
    <hyperlink ref="F98" r:id="rId198" xr:uid="{EA47A2AB-388E-4100-84F1-86162B64971B}"/>
    <hyperlink ref="I98" r:id="rId199" xr:uid="{5471A29E-6367-40C5-BBBB-869CC2F3F136}"/>
    <hyperlink ref="N98" r:id="rId200" xr:uid="{8B2C36E0-236A-4070-88DD-EE612FD57473}"/>
    <hyperlink ref="D99" r:id="rId201" xr:uid="{69B23382-6FD3-401A-B3ED-E37F417B947F}"/>
    <hyperlink ref="I99" r:id="rId202" location=":~:text=%E2%80%9CWe%20are%20working%20even%20harder,%2C%E2%80%9D%20declared%20Prime%20Minister%20Holness." display="https://jis.gov.jm/jamaica-to-increase-renewables-target-to-50-pm-holness/ - :~:text=%E2%80%9CWe%20are%20working%20even%20harder,%2C%E2%80%9D%20declared%20Prime%20Minister%20Holness." xr:uid="{F8075893-9E4E-4271-A274-36B60031C3AB}"/>
    <hyperlink ref="D100" r:id="rId203" xr:uid="{692BB0DF-78FB-471B-887C-7C3978B20118}"/>
    <hyperlink ref="I100" r:id="rId204" xr:uid="{A05760DE-6BF8-4A8D-88A0-E2350297FF00}"/>
    <hyperlink ref="D101" r:id="rId205" xr:uid="{CACBA0EF-FD53-43F2-85FD-3D6C6284E32E}"/>
    <hyperlink ref="F101" r:id="rId206" xr:uid="{9A1350C2-B11D-4AD9-9AD2-AE3E8EBD5005}"/>
    <hyperlink ref="I101" r:id="rId207" xr:uid="{04E71113-B673-4C60-A0FA-9BC230AB806E}"/>
    <hyperlink ref="D102" r:id="rId208" xr:uid="{A6F9AF3F-627F-4627-A7DA-B2BF0FB60A27}"/>
    <hyperlink ref="F102" r:id="rId209" xr:uid="{5037FFFD-8BEE-43A4-9B42-324906C18498}"/>
    <hyperlink ref="I102" r:id="rId210" location=":~:text=In%20addition%2C%20the%202025%20Republic,total%20electricity%20production%20by%202025." display="https://www.usaid.gov/energy/auctions-kazakhstan - :~:text=In%20addition%2C%20the%202025%20Republic,total%20electricity%20production%20by%202025." xr:uid="{B180362A-71F7-4303-A20A-C25DF96FC4E1}"/>
    <hyperlink ref="D103" r:id="rId211" xr:uid="{C54AA734-110F-441D-9FE7-C67027B33A36}"/>
    <hyperlink ref="I104" r:id="rId212" xr:uid="{7480D7E6-DBA8-4DD8-9EF6-C9B4161FBCA9}"/>
    <hyperlink ref="D105" r:id="rId213" xr:uid="{033A113C-179F-4C3A-85EA-0484D09A1A6A}"/>
    <hyperlink ref="D106" r:id="rId214" xr:uid="{27E9CB88-3C44-4AEB-AEB5-819E1F633D96}"/>
    <hyperlink ref="D107" r:id="rId215" xr:uid="{850A8565-B6C3-405F-9B28-5FA267EB9C96}"/>
    <hyperlink ref="N107" r:id="rId216" xr:uid="{F7DB3F84-642E-4CBD-9F19-18EA84EC6E30}"/>
    <hyperlink ref="D108" r:id="rId217" xr:uid="{4EC27E34-BDA5-4676-9B5D-F027BB779AF4}"/>
    <hyperlink ref="D109" r:id="rId218" xr:uid="{077B032B-3B3D-41E6-B0A6-6ACD4EC8BC49}"/>
    <hyperlink ref="D110" r:id="rId219" xr:uid="{FED6CB7C-7873-438B-8A79-1817DF6D0CAE}"/>
    <hyperlink ref="F110" r:id="rId220" xr:uid="{40455C53-4CF1-4C58-BDA0-7C59D1727A26}"/>
    <hyperlink ref="N110" r:id="rId221" xr:uid="{6C9EBCB3-CE0D-4F4B-BDA4-95936A9E15C2}"/>
    <hyperlink ref="D111" r:id="rId222" xr:uid="{3A54BE6B-8EE1-4270-B4AD-E41A18FB8B5A}"/>
    <hyperlink ref="D112" r:id="rId223" xr:uid="{FB650722-C452-4172-BEB7-03EC829EE6E5}"/>
    <hyperlink ref="D113" r:id="rId224" xr:uid="{D3AE2945-4DF4-4795-B917-FD6DE99A9ABB}"/>
    <hyperlink ref="D114" r:id="rId225" xr:uid="{A78028B4-77A8-48A7-8443-F82BDF32AE8C}"/>
    <hyperlink ref="F114" r:id="rId226" xr:uid="{3641CCAA-44D4-4A01-8A74-227F368A5C7F}"/>
    <hyperlink ref="D115" r:id="rId227" xr:uid="{92506BDF-F50D-4C5A-AD76-71841F862B26}"/>
    <hyperlink ref="F115" r:id="rId228" xr:uid="{587827FA-9A52-4443-8A82-A8FA8AF1587F}"/>
    <hyperlink ref="D116" r:id="rId229" xr:uid="{1512B4DF-1D8D-4416-B73D-CE74F7EEB05B}"/>
    <hyperlink ref="F116" r:id="rId230" xr:uid="{F6B37F6F-90FA-4C8C-B1B5-F7370B53117F}"/>
    <hyperlink ref="S116" r:id="rId231" xr:uid="{C487B66F-8E79-41AC-A7A0-7FFF675C1507}"/>
    <hyperlink ref="D117" r:id="rId232" xr:uid="{A254D77C-666F-47E3-94C0-D7D44019A81A}"/>
    <hyperlink ref="F117" r:id="rId233" location=":~:text=In%202017%2C%20North%20Macedonia%20amended,than%201%25%20in%202018)." display="https://www.enerdata.net/estore/energy-market/macedonia/ - :~:text=In%202017%2C%20North%20Macedonia%20amended,than%201%25%20in%202018)." xr:uid="{77284DCD-7107-4275-ACE7-64A508C56370}"/>
    <hyperlink ref="D118" r:id="rId234" xr:uid="{56728F71-5552-4244-BDF5-2BA1B6F1A4CE}"/>
    <hyperlink ref="I118" r:id="rId235" xr:uid="{2E260620-4064-446E-AC35-41D6A6D489DA}"/>
    <hyperlink ref="D119" r:id="rId236" xr:uid="{3D03C896-B188-43FF-B7D4-FE37C69C2331}"/>
    <hyperlink ref="I119" r:id="rId237" xr:uid="{25BAB197-8DDF-4DB7-AD55-7A41EEA27E0C}"/>
    <hyperlink ref="D120" r:id="rId238" xr:uid="{17F34400-E35A-4557-B6EC-2FCBB0D4CCB7}"/>
    <hyperlink ref="F120" r:id="rId239" xr:uid="{E3CD211C-C3B7-4535-9A8C-51A9E5D6D80D}"/>
    <hyperlink ref="I120" r:id="rId240" xr:uid="{2BD1B003-43CD-48E7-B4BC-45C257522F8A}"/>
    <hyperlink ref="D121" r:id="rId241" xr:uid="{F8314D07-BA8F-4143-8362-F1B37FC3D772}"/>
    <hyperlink ref="D122" r:id="rId242" xr:uid="{5A7693C1-9E51-491C-A366-95243F056AA3}"/>
    <hyperlink ref="I122" r:id="rId243" xr:uid="{3C57BF5E-5657-45DA-8DDC-226FEAF283C7}"/>
    <hyperlink ref="D123" r:id="rId244" xr:uid="{54E059AD-917C-4F8B-B30D-8D6EB93DA46C}"/>
    <hyperlink ref="F123" r:id="rId245" xr:uid="{E12D92C4-0807-4739-87BE-E662932EAEAE}"/>
    <hyperlink ref="N123" r:id="rId246" display="https://ec.europa.eu/eurostat/statistics-explained/index.php/Renewable_energy_statistics" xr:uid="{6EDED24E-C0E6-4F6C-AF96-242F8C92F6A9}"/>
    <hyperlink ref="D124" r:id="rId247" display="https://www.irena.org/IRENADocuments/Statistical_Profiles/Oceania/Marshall Islands_Oceania_RE_SP.pdf" xr:uid="{2A38753D-08B7-426C-A7E1-C8C5122FB1DD}"/>
    <hyperlink ref="F124" r:id="rId248" display="https://www.irena.org/IRENADocuments/Statistical_Profiles/Oceania/Marshall Islands_Oceania_RE_SP.pdf" xr:uid="{E65ABE83-B8BD-4344-A156-C424EB19FAC3}"/>
    <hyperlink ref="D125" r:id="rId249" xr:uid="{D8ABF4DC-FFDC-4D12-801F-BD6F41CC6DA5}"/>
    <hyperlink ref="F125" r:id="rId250" location=":~:text=Mauritania%20aims%20to%20achieve%2050,increase%20to%2060%25%20by%202020." display="https://europa.eu/capacity4dev/file/81510/download?token=i9bYgJQG - :~:text=Mauritania%20aims%20to%20achieve%2050,increase%20to%2060%25%20by%202020." xr:uid="{4EAF7945-8808-4423-8817-9D7CF0908A24}"/>
    <hyperlink ref="D126" r:id="rId251" xr:uid="{F3760B58-B7AB-45B7-A94A-9EEB32FC829A}"/>
    <hyperlink ref="D127" r:id="rId252" xr:uid="{F8620B1C-04D4-4A87-8243-55CA63EEA0DB}"/>
    <hyperlink ref="F127" r:id="rId253" display="https://www.irena.org/IRENADocuments/Statistical_Profiles/North America/Mexico_North America_RE_SP.pdf" xr:uid="{12A163EF-11A1-42BD-8E25-0BB3236FE200}"/>
    <hyperlink ref="D128" r:id="rId254" display="https://www.irena.org/IRENADocuments/Statistical_Profiles/Oceania/Micronesia (Federated States of)_Oceania_RE_SP.pdf" xr:uid="{E87EB037-2961-427C-A685-D40C0CFDD6CF}"/>
    <hyperlink ref="F128" r:id="rId255" display="https://www.irena.org/IRENADocuments/Statistical_Profiles/Oceania/Micronesia (Federated States of)_Oceania_RE_SP.pdf" xr:uid="{CFC651D4-724C-4538-A474-0526F16C450E}"/>
    <hyperlink ref="D129" r:id="rId256" xr:uid="{8EA7EAAE-2307-447B-AEA3-95F4BA7BA5AE}"/>
    <hyperlink ref="F129" r:id="rId257" xr:uid="{7D38A93E-9239-4ABE-992A-0226E972F393}"/>
    <hyperlink ref="D130" r:id="rId258" xr:uid="{5D64B074-BCE0-4B71-946B-652065ABBCCD}"/>
    <hyperlink ref="F130" r:id="rId259" xr:uid="{88738D2F-41ED-49F6-8098-8CDECFDD598C}"/>
    <hyperlink ref="D131" r:id="rId260" xr:uid="{7DEB7239-8A19-4E71-9992-8F32BAD60A54}"/>
    <hyperlink ref="F131" r:id="rId261" xr:uid="{5175AD02-E9FD-402E-B227-38A654704B7F}"/>
    <hyperlink ref="N131" r:id="rId262" display="https://ec.europa.eu/eurostat/statistics-explained/index.php/Renewable_energy_statistics" xr:uid="{CF82C15E-51F1-467D-932B-89EF3EB9608D}"/>
    <hyperlink ref="D132" r:id="rId263" xr:uid="{8A895182-A4A7-4A75-A1F3-C764E04AAFAD}"/>
    <hyperlink ref="F132" r:id="rId264" xr:uid="{D4367441-A4A4-4A6B-BB03-90DC6B90F48E}"/>
    <hyperlink ref="D133" r:id="rId265" xr:uid="{98D2BA92-DBFB-4FA4-8D9D-5800EB683712}"/>
    <hyperlink ref="D134" r:id="rId266" xr:uid="{751C0CA3-B720-4F1C-A177-02CC5C57A3B7}"/>
    <hyperlink ref="I134" r:id="rId267" xr:uid="{2EBABBF6-1B4D-4516-AABC-24077F0C8BB7}"/>
    <hyperlink ref="D135" r:id="rId268" xr:uid="{F940DF40-3844-48E5-A14A-4A966C011664}"/>
    <hyperlink ref="I135" r:id="rId269" xr:uid="{2C4278E5-7A30-40D7-AA14-06FCB3D53438}"/>
    <hyperlink ref="D136" r:id="rId270" xr:uid="{C79683D9-2A84-4E1A-9414-DBADEC285997}"/>
    <hyperlink ref="D137" r:id="rId271" xr:uid="{4C7755DD-1E5B-46EA-95B7-D1F5070575BA}"/>
    <hyperlink ref="F137" r:id="rId272" xr:uid="{0AF69DD8-02E9-4D50-92E5-640C8064DADF}"/>
    <hyperlink ref="N137" r:id="rId273" display="https://ec.europa.eu/eurostat/statistics-explained/index.php/Renewable_energy_statistics" xr:uid="{2D0D6E41-A9A4-4FAD-96DE-396BDD791060}"/>
    <hyperlink ref="D138" r:id="rId274" xr:uid="{F9391BBD-3760-4D51-893B-3139D16808A2}"/>
    <hyperlink ref="D58" r:id="rId275" display="https://www.irena.org/IRENADocuments/Statistical_Profiles/Oceania/Cook Islands_Oceania_RE_SP.pdf" xr:uid="{BCF2DCAA-C9F8-4F4A-88EE-4742AA2D1ED0}"/>
    <hyperlink ref="F58" r:id="rId276" display="https://www.irena.org/IRENADocuments/Statistical_Profiles/Oceania/Cook Islands_Oceania_RE_SP.pdf" xr:uid="{EEB385B2-AD58-402F-A337-3CFC0EEA29D6}"/>
    <hyperlink ref="D139" r:id="rId277" xr:uid="{8386A44C-882E-4996-B442-F092B8BBAA93}"/>
    <hyperlink ref="D142" r:id="rId278" xr:uid="{23AD7C90-F9E9-4C27-9BF2-6FF6D0BBC6B0}"/>
    <hyperlink ref="F142" r:id="rId279" xr:uid="{CE928BF9-8238-4669-9504-3A37AF4E984D}"/>
    <hyperlink ref="D140" r:id="rId280" xr:uid="{DF2EE692-4344-4F0D-9E94-5FF150F65E3A}"/>
    <hyperlink ref="F140" r:id="rId281" xr:uid="{0C2D2C18-B187-4B08-8C8A-A21B3C956C55}"/>
    <hyperlink ref="D141" r:id="rId282" xr:uid="{201816A7-56D1-4C89-BCB4-999766B7D09C}"/>
    <hyperlink ref="I141" r:id="rId283" xr:uid="{539A7048-36F9-42B4-927E-29C36C3964D2}"/>
    <hyperlink ref="D143" r:id="rId284" xr:uid="{7B4245FA-03BE-46BE-853C-059EF359564A}"/>
    <hyperlink ref="F143" r:id="rId285" xr:uid="{192D912E-4A9E-402D-9873-D8E82EFAE135}"/>
    <hyperlink ref="N143" r:id="rId286" xr:uid="{80BAEDF8-F25D-4795-B99E-B73DBB1BE66D}"/>
    <hyperlink ref="D144" r:id="rId287" xr:uid="{E837C888-1AC3-496B-A933-832F396AC98D}"/>
    <hyperlink ref="I144" r:id="rId288" location=":~:text=Oman's%20National%20Energy%20Strategy%20aims,from%20renewable%20sources%20by%202030." display="https://www.trade.gov/market-intelligence/omans-renewable-energy-projects - :~:text=Oman's%20National%20Energy%20Strategy%20aims,from%20renewable%20sources%20by%202030." xr:uid="{3BDA42FD-74AD-4F59-B4C6-9F191B6A33CA}"/>
    <hyperlink ref="D145" r:id="rId289" xr:uid="{B58DAAEA-C173-42F8-8B5D-194BE1EAE67A}"/>
    <hyperlink ref="I145" r:id="rId290" xr:uid="{2160B9E2-81EC-4FC6-905E-64C5EFD315EF}"/>
    <hyperlink ref="D146" r:id="rId291" xr:uid="{F9D8CE6E-E43D-43B3-A025-A2F6EE96F985}"/>
    <hyperlink ref="F146" r:id="rId292" xr:uid="{5EA9239C-54A7-4219-9950-280907C28928}"/>
    <hyperlink ref="I146" r:id="rId293" xr:uid="{6B019513-D434-44E9-94E7-34C83C9EEAEB}"/>
    <hyperlink ref="D147" r:id="rId294" xr:uid="{7949A0F6-AE1F-4336-A949-204EAA5B5C0A}"/>
    <hyperlink ref="F147" r:id="rId295" display="https://www.irena.org/IRENADocuments/Statistical_Profiles/Middle East/State of Palestine_Middle East_RE_SP.pdf" xr:uid="{D0817D55-6018-4BCD-BBBB-7B0C0F7BA106}"/>
    <hyperlink ref="P147" r:id="rId296" display="https://www.ces-med.eu/sites/default/files/National_report_Palestine_SEAP_v.3.0 - FINAL Layouted.pdf" xr:uid="{616901F1-5A80-4666-9A9A-7E3CF6E75E72}"/>
    <hyperlink ref="D148" r:id="rId297" xr:uid="{D2E10F45-2CBE-4B78-9541-8E8E98325081}"/>
    <hyperlink ref="I148" r:id="rId298" display="https://www.irena.org/IRENADocuments/Statistical_Profiles/Oceania/Papua New Guinea_Oceania_RE_SP.pdf" xr:uid="{4D2D20D1-792F-4314-AD78-61CD8F669843}"/>
    <hyperlink ref="D149" r:id="rId299" xr:uid="{719DB6FC-91A2-42E5-B2FF-4C3EF83E18DC}"/>
    <hyperlink ref="D150" r:id="rId300" xr:uid="{08BF78C1-6598-4D7C-9B3F-C3B59721D216}"/>
    <hyperlink ref="D151" r:id="rId301" xr:uid="{6A9E26EF-641D-4B05-B8D6-89B1703A8F8E}"/>
    <hyperlink ref="D152" r:id="rId302" xr:uid="{08B5B2A8-5F21-4057-84EC-6780412D09B9}"/>
    <hyperlink ref="F152" r:id="rId303" xr:uid="{A3AE8765-A546-45DE-B6D9-3BC4717753EF}"/>
    <hyperlink ref="I152" r:id="rId304" xr:uid="{C9BB5D47-4FD2-45AA-903B-4652D256BE50}"/>
    <hyperlink ref="N152" r:id="rId305" display="https://ec.europa.eu/eurostat/statistics-explained/index.php/Renewable_energy_statistics" xr:uid="{6D284D19-D90B-473D-A7C0-4BB1434B7E89}"/>
    <hyperlink ref="D153" r:id="rId306" xr:uid="{5FF9C96F-B7FE-4CCE-9E88-E0529088350B}"/>
    <hyperlink ref="F153" r:id="rId307" xr:uid="{6B201066-1741-4706-BB21-6CDE10034FB9}"/>
    <hyperlink ref="N153" r:id="rId308" location=":~:text=The%20production%20of%20electricity%20from,percent%2C%20the%20highest%20share%20ever." display="https://ieefa.org/renewable-energy-provided-51-of-portugals-electricity-needs-in-2019/ - :~:text=The%20production%20of%20electricity%20from,percent%2C%20the%20highest%20share%20ever." xr:uid="{6F709CC8-C368-4571-AFE5-24B15ED3DEDB}"/>
    <hyperlink ref="P153" r:id="rId309" xr:uid="{BF13938D-9BEB-43AF-842A-CFB513A577FD}"/>
    <hyperlink ref="S153" r:id="rId310" xr:uid="{9ED0B809-470B-4E80-B055-51AA4083A42F}"/>
    <hyperlink ref="D154" r:id="rId311" xr:uid="{F1CFADAA-60B5-4A50-87D7-5B4A961F8D31}"/>
    <hyperlink ref="F154" r:id="rId312" xr:uid="{F13A8536-3FD4-464B-AF11-65803F0F74E3}"/>
    <hyperlink ref="D155" r:id="rId313" xr:uid="{2F1125D1-81E1-44BB-91EE-FB2E5DDD610E}"/>
    <hyperlink ref="F155" r:id="rId314" xr:uid="{1D8D57DC-1F39-4F7E-9C05-623917FBE1E5}"/>
    <hyperlink ref="N155" r:id="rId315" display="https://ec.europa.eu/eurostat/statistics-explained/index.php/Renewable_energy_statistics" xr:uid="{AAD961C9-E37C-4F9E-9A5A-4CBCE0C4C24E}"/>
    <hyperlink ref="D156" r:id="rId316" xr:uid="{47365F25-5FC0-4AEE-89AF-7658F92C4A76}"/>
    <hyperlink ref="I156" r:id="rId317" xr:uid="{D53B7837-013A-4CD0-8C04-5F88B68AB27E}"/>
    <hyperlink ref="D158" r:id="rId318" xr:uid="{05A40FAA-4BEF-4CE4-97F5-102B8A34C85B}"/>
    <hyperlink ref="D159" r:id="rId319" xr:uid="{D3531E79-7ADE-41D0-B0D7-74143C9559F7}"/>
    <hyperlink ref="D160" r:id="rId320" xr:uid="{19DF5DE2-B750-48BC-B965-985021307BAA}"/>
    <hyperlink ref="I160" r:id="rId321" display="https://www.irena.org/IRENADocuments/Statistical_Profiles/Africa/Sao Tome and Principe_Africa_RE_SP.pdf" xr:uid="{80F58CF7-211B-4D4B-BAE3-53A2C4487347}"/>
    <hyperlink ref="D161" r:id="rId322" xr:uid="{E70491E0-B07F-49AD-92F9-A61BA84F9DE5}"/>
    <hyperlink ref="I161" r:id="rId323" xr:uid="{5DB4896C-1730-4636-A633-8805903B33B2}"/>
    <hyperlink ref="D162" r:id="rId324" xr:uid="{EA72D04C-DFF6-46CB-AFCD-E512BA40AD31}"/>
    <hyperlink ref="D163" r:id="rId325" xr:uid="{32DAABD2-7EFB-4DFA-B109-4FC1D03FE228}"/>
    <hyperlink ref="F163" r:id="rId326" xr:uid="{0BDF6795-9467-4ABE-B3F1-302DCC809E56}"/>
    <hyperlink ref="N163" r:id="rId327" xr:uid="{43C2AB52-C29F-44D5-A47B-FB33CBD61CC9}"/>
    <hyperlink ref="D164" r:id="rId328" xr:uid="{EE95BE8E-5C1A-45EA-9411-04A608D7567C}"/>
    <hyperlink ref="F164" r:id="rId329" xr:uid="{8BF4DFD5-5A42-4457-9CF5-D24EE215F30C}"/>
    <hyperlink ref="I164" r:id="rId330" location=":~:text=1The%20Republic%20of%20Seychelles,and%2015%25%20coverage%20by%202030." display="https://journals.openedition.org/factsreports/4148 - :~:text=1The%20Republic%20of%20Seychelles,and%2015%25%20coverage%20by%202030." xr:uid="{4B92ABE5-F98D-473A-ADA9-AE7150182A7C}"/>
    <hyperlink ref="D165" r:id="rId331" xr:uid="{2853E7C6-77FB-4C21-87CF-910C605E86A8}"/>
    <hyperlink ref="F165" r:id="rId332" display="https://www.irena.org/IRENADocuments/Statistical_Profiles/Africa/Sierra Leone_Africa_RE_SP.pdf" xr:uid="{C0058B60-1FAB-467B-B763-C88F4B2AEE5F}"/>
    <hyperlink ref="D166" r:id="rId333" xr:uid="{73C30131-39DF-4C3D-A493-528A3883531B}"/>
    <hyperlink ref="D167" r:id="rId334" xr:uid="{13D427D0-336E-4545-B27C-837F6801D45F}"/>
    <hyperlink ref="F167" r:id="rId335" xr:uid="{3F27AEF7-EA31-4429-946A-499244FA84B9}"/>
    <hyperlink ref="D168" r:id="rId336" xr:uid="{3A466D19-8AEB-444E-A364-7B1FF0783F66}"/>
    <hyperlink ref="F168" r:id="rId337" xr:uid="{BDB8F72C-2BE1-48AB-920E-432B20E51E91}"/>
    <hyperlink ref="D169" r:id="rId338" xr:uid="{6C2BAEDD-8194-4264-9D33-C069036D5312}"/>
    <hyperlink ref="F169" r:id="rId339" display="https://www.irena.org/IRENADocuments/Statistical_Profiles/Oceania/Solomon Islands_Oceania_RE_SP.pdf" xr:uid="{9A20ACD7-E439-4682-B53F-3908586D2F67}"/>
    <hyperlink ref="I169" r:id="rId340" xr:uid="{3A43876B-4EFF-49A8-BA90-D293B91C9448}"/>
    <hyperlink ref="D170" r:id="rId341" xr:uid="{424296A4-6279-4659-AD16-75581E7BB3F3}"/>
    <hyperlink ref="D171" r:id="rId342" xr:uid="{792CB1A5-CD3B-4B5D-8219-AB26F9A9A46F}"/>
    <hyperlink ref="F171" r:id="rId343" display="https://www.germanwatch.org/sites/germanwatch.org/files/Best Practices on Renewable Energy in Africa.pdf" xr:uid="{88F1F0C0-D786-422E-A908-9636444AAEC7}"/>
    <hyperlink ref="I171" r:id="rId344" display="https://www.irena.org/IRENADocuments/Statistical_Profiles/Africa/South Africa_Africa_RE_SP.pdf" xr:uid="{20E117CE-03AE-4BDE-89AA-716CE2E6F30C}"/>
    <hyperlink ref="D172" r:id="rId345" xr:uid="{7C715F8D-E8AB-4AAA-9EBE-2121523C887D}"/>
    <hyperlink ref="D173" r:id="rId346" location=":~:text=December%2021%20(Renewables%20Now)%20%2D,of%20its%202020%20forecast%20report." display="https://renewablesnow.com/news/spain-generates-436-of-power-from-renewables-in-2020-725418/ - :~:text=December%2021%20(Renewables%20Now)%20%2D,of%20its%202020%20forecast%20report." xr:uid="{59CF5846-A627-48FF-8F6C-A885DDD59599}"/>
    <hyperlink ref="F173" r:id="rId347" xr:uid="{93079D35-ACB3-4052-BF44-4641B35476BA}"/>
    <hyperlink ref="I173" r:id="rId348" display="https://ec.europa.eu/energy/sites/ener/files/documents/es_final_necp_main_en.pdf" xr:uid="{4188E5D8-B034-4CC8-8D16-4CFDBA713605}"/>
    <hyperlink ref="N173" r:id="rId349" display="https://ec.europa.eu/eurostat/statistics-explained/index.php/Renewable_energy_statistics" xr:uid="{C69FCD94-E8B0-4FFB-A212-20D7A7882DD3}"/>
    <hyperlink ref="F174" r:id="rId350" location=":~:text=The%20Balearic%20Islands,-Currently%2C%20solar%20PV&amp;text=A%20plan%20by%20Spain's%20Balearic,2030%20and%20100%25%20by%202050." display="https://carbon.ci/insights/solar-power-leads-way-for-a-rise-in-renewable-energy-in-spain-and-the-balearic-islands/ - :~:text=The%20Balearic%20Islands,-Currently%2C%20solar%20PV&amp;text=A%20plan%20by%20Spain's%20Balearic,2030%20and%20100%25%20by%202050." xr:uid="{A4F9B9E4-C083-4889-8968-600B143BABEB}"/>
    <hyperlink ref="D175" r:id="rId351" xr:uid="{D5A6880C-4D81-4413-AFD1-DF2873910B41}"/>
    <hyperlink ref="F175" r:id="rId352" location=":~:text=The%20Government%20of%20Sri%20Lanka,target%20by%2020%25%20by%202020." display="http://www.energy.gov.lk/en/renewable-energy/new-renewable-energy - :~:text=The%20Government%20of%20Sri%20Lanka,target%20by%2020%25%20by%202020." xr:uid="{AE4AE0C5-E0CB-4542-AC04-32EA61566163}"/>
    <hyperlink ref="D176" r:id="rId353" display="https://www.irena.org/IRENADocuments/Statistical_Profiles/Central America and the Caribbean/Saint Lucia_Central America and the Caribbean_RE_SP.pdf" xr:uid="{BEC8F078-7596-4086-9856-1B2904536904}"/>
    <hyperlink ref="F176" r:id="rId354" xr:uid="{751C5DB5-F56F-437D-80A7-F92868689E12}"/>
    <hyperlink ref="I176" r:id="rId355" display="https://www4.unfccc.int/sites/ndcstaging/PublishedDocuments/Saint Lucia First/Saint Lucia's INDC 18th November 2015.pdf" xr:uid="{2343A539-B9AB-4CE4-BBBF-4BF7D409DC99}"/>
    <hyperlink ref="D177" r:id="rId356" display="https://www.irena.org/IRENADocuments/Statistical_Profiles/Central America and the Caribbean/Saint Vincent and the Grenadines_Central America and the Caribbean_RE_SP.pdf" xr:uid="{81DEE190-C467-4975-B293-E4E826858528}"/>
    <hyperlink ref="F177" r:id="rId357" xr:uid="{3B7E5404-96DE-4ED8-93A2-1ABCB261A4A5}"/>
    <hyperlink ref="D178" r:id="rId358" xr:uid="{51C38492-C58D-4B97-AB61-22FAC0F1C0D7}"/>
    <hyperlink ref="I178" r:id="rId359" xr:uid="{F92E3C5B-7BD1-4A80-AE3F-9A38A5CC6118}"/>
    <hyperlink ref="D179" r:id="rId360" xr:uid="{2F7549B7-EE1E-4CD2-96FA-EC645ACD34C2}"/>
    <hyperlink ref="I179" r:id="rId361" display="https://www.irena.org/IRENADocuments/Statistical_Profiles/South America/Suriname_South America_RE_SP.pdf" xr:uid="{13C27A71-F106-45CE-B032-62DC8059871D}"/>
    <hyperlink ref="D180" r:id="rId362" xr:uid="{0698C294-B2DE-4DAD-ADFB-A5EC26E2D478}"/>
    <hyperlink ref="F180" r:id="rId363" xr:uid="{E62DD365-D5A1-461F-BB0C-42B26F75DF2A}"/>
    <hyperlink ref="I180" r:id="rId364" xr:uid="{E469F59E-3E38-44FE-8025-BFBC1D6F76DC}"/>
    <hyperlink ref="N180" r:id="rId365" xr:uid="{117A2AB6-B3D7-42CC-8F09-877A6FB97785}"/>
    <hyperlink ref="D181" r:id="rId366" xr:uid="{8EF1E128-D23A-4B21-8254-C471B02F4990}"/>
    <hyperlink ref="D182" r:id="rId367" xr:uid="{980ECF19-D42A-4DDC-A479-B0FA38933104}"/>
    <hyperlink ref="D183" r:id="rId368" xr:uid="{673466E2-A635-49E5-8900-C3123FE58E88}"/>
    <hyperlink ref="I183" r:id="rId369" display="https://www.irena.org/IRENADocuments/Statistical_Profiles/Africa/United Republic of Tanzania_Africa_RE_SP.pdf" xr:uid="{B2A8EF24-F700-4CFA-8146-163CE4FA0C53}"/>
    <hyperlink ref="D184" r:id="rId370" xr:uid="{340FF391-C4DD-4E2A-9FD9-622F483FB99B}"/>
    <hyperlink ref="D185" r:id="rId371" xr:uid="{D2F0C637-857F-456A-A59D-1C5AA6D7C914}"/>
    <hyperlink ref="F185" r:id="rId372" xr:uid="{9966B4A2-F6D5-403B-A7ED-C5E6489CC9DC}"/>
    <hyperlink ref="D186" r:id="rId373" xr:uid="{A3E1C5C2-1DED-4A2A-9A8A-A99938CB247B}"/>
    <hyperlink ref="F186" r:id="rId374" xr:uid="{40BD1F1E-FD14-46A5-9E19-A12B8D64DB9F}"/>
    <hyperlink ref="D188" r:id="rId375" xr:uid="{62A6FE5B-28C4-404E-BA1A-DDEB7568B94A}"/>
    <hyperlink ref="F188" r:id="rId376" display="https://www4.unfccc.int/sites/ndcstaging/PublishedDocuments/Tonga Second/Tonga NDC Review Report.pdf" xr:uid="{F7384D2C-67F1-4F36-AF94-4DC1A05250BF}"/>
    <hyperlink ref="I188" r:id="rId377" display="https://www4.unfccc.int/sites/ndcstaging/PublishedDocuments/Tonga Second/Tonga NDC Review Report.pdf" xr:uid="{D824E9E1-FC37-4BF9-B4A8-77C43E6AD260}"/>
    <hyperlink ref="D189" r:id="rId378" xr:uid="{ECDDE65F-F452-4149-9D18-77566882B4DD}"/>
    <hyperlink ref="F189" r:id="rId379" xr:uid="{89D74686-F807-4EB8-9F17-760644E16EEB}"/>
    <hyperlink ref="I189" r:id="rId380" xr:uid="{E5E67406-EBD3-489F-A62C-088104957854}"/>
    <hyperlink ref="D190" r:id="rId381" xr:uid="{4B4FBC3F-E7FA-4C5D-8534-26200D8C1476}"/>
    <hyperlink ref="F190" r:id="rId382" xr:uid="{C90BFEA0-A154-437D-9CD8-23AE8307D7BA}"/>
    <hyperlink ref="I190" r:id="rId383" location=":~:text=The%20country%20has%20established%20a,renewable%20electricity%20production%20in%202015." display="https://coalition.irena.org/-/media/Files/IRENA/Coalition-for-Action/Publication/Scaling-up-Renewable-Energy-Investment-in-Emerging-Markets/IRENA-Coalition-for-Action_Tunisia_2020.pdf?la=en&amp;hash=59F4AC24BE11F02E0D874F75A4A17F8DDA17C90C - :~:text=The%20country%20has%20established%20a,renewable%20electricity%20production%20in%202015." xr:uid="{8363ABA5-B394-44EF-8805-2202DA9E6088}"/>
    <hyperlink ref="D191" r:id="rId384" xr:uid="{385D2B1A-DC86-428A-8254-2F09E20D22A7}"/>
    <hyperlink ref="F191" r:id="rId385" xr:uid="{4B7BB82C-516A-4244-816A-8A97D7567F06}"/>
    <hyperlink ref="I191" r:id="rId386" xr:uid="{26BC1B3B-45D1-44D5-A7C5-FE20B52822C8}"/>
    <hyperlink ref="S191" r:id="rId387" xr:uid="{DC0D0348-C8D6-4438-AE34-20E08F5800DC}"/>
    <hyperlink ref="D192" r:id="rId388" xr:uid="{5DBC7CEF-DCB2-4D46-A763-54CB5F466BE9}"/>
    <hyperlink ref="F192" r:id="rId389" xr:uid="{1C682BC1-136D-499B-9052-DD41C20D07FE}"/>
    <hyperlink ref="D193" r:id="rId390" xr:uid="{A1721B1F-0ACE-4B6C-A0E6-3B7D4AA14670}"/>
    <hyperlink ref="D194" r:id="rId391" xr:uid="{90C9D22B-23F0-4887-8812-E126CCB6626A}"/>
    <hyperlink ref="F194" r:id="rId392" xr:uid="{352294A5-5477-4A1F-8531-E19165183CD4}"/>
    <hyperlink ref="D195" r:id="rId393" xr:uid="{7D692429-07CB-43B1-B280-D8F039CC6381}"/>
    <hyperlink ref="F195" r:id="rId394" xr:uid="{A4EDBF31-FCDA-4F74-8110-4C024455BB1E}"/>
    <hyperlink ref="I195" r:id="rId395" location=":~:text=In%20addition%2C%20the%20UAE%20is,both%20nuclear%20and%20solar%20energy." display="https://u.ae/en/about-the-uae/leaving-no-one-behind/7affordableandcleanenergy - :~:text=In%20addition%2C%20the%20UAE%20is,both%20nuclear%20and%20solar%20energy." xr:uid="{56AB3DBA-90A7-423F-B6B2-70196EABD9EC}"/>
    <hyperlink ref="S195" r:id="rId396" xr:uid="{1301FE73-BCB1-4942-9F9A-8E6C6D4968A1}"/>
    <hyperlink ref="I197" r:id="rId397" xr:uid="{B38BF45C-5568-44A6-BC70-680857AFB435}"/>
    <hyperlink ref="S197" r:id="rId398" xr:uid="{34CD53E6-3901-4D4A-81DE-27A86F75CB9F}"/>
    <hyperlink ref="D196" r:id="rId399" xr:uid="{55959667-26A5-477D-AF17-37CBBE7CF75F}"/>
    <hyperlink ref="F196" r:id="rId400" xr:uid="{A49E3E07-6A36-4D8C-B91D-16A080476431}"/>
    <hyperlink ref="I196" r:id="rId401" xr:uid="{029C2204-070D-443A-AAE4-63908CC9A424}"/>
    <hyperlink ref="D198" r:id="rId402" xr:uid="{08340F0D-1BC1-4874-8F27-9FD88D54C70A}"/>
    <hyperlink ref="F198" r:id="rId403" display="https://www.irena.org/IRENADocuments/Statistical_Profiles/Europe/United Kingdom_Europe_RE_SP.pdf" xr:uid="{713AF624-1707-4E26-8FEC-B5FDAAEBFBD3}"/>
    <hyperlink ref="N198" r:id="rId404" display="https://ec.europa.eu/eurostat/statistics-explained/index.php/Renewable_energy_statistics" xr:uid="{A445185B-0360-4FCF-A27E-592502817617}"/>
    <hyperlink ref="D199" r:id="rId405" display="https://www.gov.scot/binaries/content/documents/govscot/publications/statistics/2018/10/quarterly-energy-statistics-bulletins/documents/energy-statistics-summary-march-2020/energy-statistics-summary-march-2020/govscot%3Adocument/Scotland%2BEnergy%2BStats%2BQ4%2B2019.pdf" xr:uid="{D82EDFD3-EA39-4C37-8E4D-E40F55CDEAF0}"/>
    <hyperlink ref="F199" r:id="rId406" xr:uid="{6968AF84-8D71-4097-92A2-996C7BF4F35A}"/>
    <hyperlink ref="S199" r:id="rId407" xr:uid="{9998782E-AF05-4810-814B-5409FFC487DB}"/>
    <hyperlink ref="S200" r:id="rId408" xr:uid="{B51D62DB-3E51-48B0-ACDA-957DC8CD4B77}"/>
    <hyperlink ref="D201" r:id="rId409" xr:uid="{93FC7BBD-0507-4D35-BB79-4A504045CB3F}"/>
    <hyperlink ref="N201" r:id="rId410" xr:uid="{506FC757-8DA7-4029-BF66-5E6656FF7F5D}"/>
    <hyperlink ref="D204" r:id="rId411" location="24" display="https://www.eia.gov/state/analysis.php?sid=CA - 24" xr:uid="{2176AF29-1A71-404C-ADB8-E12B37D7E76A}"/>
    <hyperlink ref="F204" r:id="rId412" location=":~:text=PV%20Magazine%3A,just%20over%20five%20full%20years." display="https://ieefa.org/california-tops-2020-goal-of-33-renewable-energy/ - :~:text=PV%20Magazine%3A,just%20over%20five%20full%20years." xr:uid="{549819E1-C59D-4B4A-9647-9D5393FC4136}"/>
    <hyperlink ref="I204" r:id="rId413" location=":~:text=SB%20100%20requires%20that%20at,fuel%20cells%20using%20renewable%20fuels)." display="https://focus.senate.ca.gov/sb100/faqs - :~:text=SB%20100%20requires%20that%20at,fuel%20cells%20using%20renewable%20fuels)." xr:uid="{C7B81F13-6A7F-4D1A-A768-1E270D52F2C3}"/>
    <hyperlink ref="D205" r:id="rId414" xr:uid="{8410425C-4FB1-408D-9A7B-2AB86A8D1371}"/>
    <hyperlink ref="F205" r:id="rId415" location=":~:text=The%20legislature%20has%20increased%20the,come%20from%20distributed%20energy%20resources." display="https://energyoffice.colorado.gov/renewable-energy-standard - :~:text=The%20legislature%20has%20increased%20the,come%20from%20distributed%20energy%20resources." xr:uid="{FB2933C6-A17B-4CEB-A05E-503E1FEEA678}"/>
    <hyperlink ref="D206" r:id="rId416" location=":~:text=By%20May%202020%2C%20about%20690,scale%2C%20customer%2Dsited%20facilities." display="https://www.eia.gov/state/analysis.php?sid=CT - :~:text=By%20May%202020%2C%20about%20690,scale%2C%20customer%2Dsited%20facilities." xr:uid="{CAD0A3B2-FB30-4F8E-B9F1-690E4F10CB2C}"/>
    <hyperlink ref="F206" r:id="rId417" xr:uid="{9A569629-676E-443A-A013-FF023054CA09}"/>
    <hyperlink ref="I206" r:id="rId418" xr:uid="{2F7487B9-B493-4984-8BEA-92CB09BB3526}"/>
    <hyperlink ref="D208" r:id="rId419" location=":~:text=February%2016%20(Renewables%20Now)%20%2D,by%20the%20state%20by%202020." display="https://renewablesnow.com/news/hawaiian-electric-reaches-close-to-35-renewable-energy-in-2020-731485/ - :~:text=February%2016%20(Renewables%20Now)%20%2D,by%20the%20state%20by%202020." xr:uid="{FCA015FC-A1E4-4722-BF2F-1B1EA0B0E10B}"/>
    <hyperlink ref="F208" r:id="rId420" xr:uid="{1E1B64BE-E8E8-4BCA-A430-640585A31747}"/>
    <hyperlink ref="I208" r:id="rId421" xr:uid="{67C00DEA-B0AC-4C6D-8BB2-3C4234038789}"/>
    <hyperlink ref="S208" r:id="rId422" xr:uid="{4666B134-BBE3-4855-B75E-D801FA3CED5B}"/>
    <hyperlink ref="D210" r:id="rId423" xr:uid="{2B8069EA-E1FE-4FD8-8D31-F5918EE444C7}"/>
    <hyperlink ref="F210" r:id="rId424" xr:uid="{60063FE5-7EC8-4969-A54F-3D64E25ED19E}"/>
    <hyperlink ref="S210" r:id="rId425" xr:uid="{DC12D909-8B7D-4F83-BB74-5F9E259406D9}"/>
    <hyperlink ref="I211" r:id="rId426" display="https://environmentmassachusetts.org/sites/environment/files/resources/100%25 Renewable Energy Act fact sheet - Environment Massachusetts.pdf" xr:uid="{98FDCA8A-E866-4843-BDB9-044E1EC712A5}"/>
    <hyperlink ref="S211" r:id="rId427" xr:uid="{C9D254F0-D71E-476A-A222-C8533C6282DA}"/>
    <hyperlink ref="D215" r:id="rId428" xr:uid="{26B2DB8B-EAAB-40B1-B6F0-D72DE77C3A9B}"/>
    <hyperlink ref="I215" r:id="rId429" xr:uid="{FE062164-D97F-4396-8529-8E2DD11D9CC7}"/>
    <hyperlink ref="D217" r:id="rId430" xr:uid="{91250CB9-9FA4-4D7D-AA4C-A45156DBC119}"/>
    <hyperlink ref="F217" r:id="rId431" xr:uid="{9A451C1C-CF60-430A-BE8B-4D2470259B10}"/>
    <hyperlink ref="I217" r:id="rId432" xr:uid="{6B4A49C0-060B-4137-ABB0-C51664876631}"/>
    <hyperlink ref="S218" r:id="rId433" xr:uid="{45A0EF99-C98A-49DD-9B4A-D543D4E9C90E}"/>
    <hyperlink ref="S219" r:id="rId434" xr:uid="{11821334-25A8-4F3C-84FD-264E5FA90B38}"/>
    <hyperlink ref="I225" r:id="rId435" xr:uid="{9DDC3B6E-D19D-4FFC-B0F6-5E68DA49175F}"/>
    <hyperlink ref="D228" r:id="rId436" xr:uid="{CCE8B15F-BD02-4FE2-8802-D5A2FEE44EB9}"/>
    <hyperlink ref="F228" r:id="rId437" xr:uid="{F73517AD-F265-47BA-ACA7-94509203824C}"/>
    <hyperlink ref="I228" r:id="rId438" xr:uid="{A55265BE-AB77-4751-89A1-990DEC992434}"/>
    <hyperlink ref="I224" r:id="rId439" location=":~:text=SB%201121%20establishes%20a%20100,commercial%20and%20industrial%20solar%20projects." display="https://www.solarpowerworldonline.com/2019/03/puerto-rico-passes-legislation-to-go-100-renewable-by-2050/ - :~:text=SB%201121%20establishes%20a%20100,commercial%20and%20industrial%20solar%20projects." xr:uid="{05D9941B-561A-4DE2-BD60-E25CEC7FF8B5}"/>
    <hyperlink ref="D229" r:id="rId440" xr:uid="{2DC43684-2C48-46B4-981B-8E400CB41CEF}"/>
    <hyperlink ref="D230" r:id="rId441" xr:uid="{5749A47C-665A-497E-B71C-8C84ABB52DF1}"/>
    <hyperlink ref="F230" r:id="rId442" xr:uid="{7FF002AB-95FE-4541-93F2-2050A7313A3E}"/>
    <hyperlink ref="I230" r:id="rId443" xr:uid="{F707CFDC-C564-4720-9D27-33C35EBF2360}"/>
    <hyperlink ref="D231" r:id="rId444" xr:uid="{E19E5E7C-ABCF-4C10-A8D9-9F0435217EB4}"/>
    <hyperlink ref="F231" r:id="rId445" location=":~:text=Renewable%20energy%20target&amp;text=The%20Government%20has%20targeted%20that,10%20per%20cent%20by%202030." display="https://www.nortonrosefulbright.com/en-za/knowledge/publications/71562ac3/renewable-energy-snapshot-vietnam - :~:text=Renewable%20energy%20target&amp;text=The%20Government%20has%20targeted%20that,10%20per%20cent%20by%202030." xr:uid="{7C8654A9-A8FF-437F-B8C5-5775996FB6B8}"/>
    <hyperlink ref="D232" r:id="rId446" xr:uid="{044DA9AF-0763-4459-83EF-E885434B3E74}"/>
    <hyperlink ref="F232" r:id="rId447" display="https://www.irena.org/IRENADocuments/Statistical_Profiles/Middle East/Yemen_Middle East_RE_SP.pdf" xr:uid="{114D0497-0C89-443D-8396-C810DAAE96BE}"/>
    <hyperlink ref="I232" r:id="rId448" xr:uid="{4062FBDC-6759-4C9B-B876-1B1D2361F870}"/>
    <hyperlink ref="D233" r:id="rId449" xr:uid="{F1B86F85-84C5-45B6-9147-EF9F2653A48E}"/>
    <hyperlink ref="D234" r:id="rId450" xr:uid="{D945FF26-ACCE-41A2-92FD-10B247283318}"/>
    <hyperlink ref="N6" r:id="rId451" xr:uid="{E14BD4D7-FCA8-4572-BBD4-E4BDBBCA8C6A}"/>
    <hyperlink ref="N14" r:id="rId452" xr:uid="{8EC64DAE-4907-4149-80D2-80D8FBB7A886}"/>
    <hyperlink ref="N21" r:id="rId453" xr:uid="{741A4DD2-0B1A-481C-9575-B0EA95D52125}"/>
    <hyperlink ref="N115" r:id="rId454" xr:uid="{C3815B70-E3DE-48D8-A4CA-B116EB431C0D}"/>
    <hyperlink ref="N116" r:id="rId455" xr:uid="{57AF97A8-DCDA-4BA6-8BF7-DBBA2CC39472}"/>
    <hyperlink ref="N117" r:id="rId456" xr:uid="{79DC5EDB-5B47-4A32-8FB9-CA5FD25D9BD9}"/>
    <hyperlink ref="N167" r:id="rId457" xr:uid="{72ECEB65-CDB8-466E-8E97-14FF4F6CB0AC}"/>
    <hyperlink ref="N168" r:id="rId458" xr:uid="{C33BC7C5-C15D-4817-BE6D-ADA5FEBADF42}"/>
    <hyperlink ref="D75" r:id="rId459" xr:uid="{095D0CEC-1897-48CE-8AA5-E0417D256C9F}"/>
    <hyperlink ref="A1" location="Contents!A1" display="Table of Contents" xr:uid="{9B99B9F3-2BE1-421D-B80F-D08C81D1CD91}"/>
  </hyperlinks>
  <pageMargins left="0.7" right="0.7" top="0.75" bottom="0.75" header="0.3" footer="0.3"/>
  <pageSetup orientation="portrait" verticalDpi="0" r:id="rId460"/>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52A10A-7398-4BE0-9E84-3E761E1490AF}">
  <sheetPr>
    <tabColor theme="7"/>
  </sheetPr>
  <dimension ref="A1:Q52"/>
  <sheetViews>
    <sheetView zoomScaleNormal="100" workbookViewId="0"/>
  </sheetViews>
  <sheetFormatPr defaultRowHeight="15"/>
  <cols>
    <col min="1" max="1" width="17" style="40" bestFit="1" customWidth="1"/>
    <col min="2" max="2" width="21.5703125" customWidth="1"/>
    <col min="3" max="3" width="23" customWidth="1"/>
    <col min="4" max="4" width="63" customWidth="1"/>
    <col min="6" max="6" width="16.28515625" customWidth="1"/>
  </cols>
  <sheetData>
    <row r="1" spans="1:17" ht="17.25" customHeight="1">
      <c r="A1" s="232" t="s">
        <v>3717</v>
      </c>
      <c r="B1" s="102" t="s">
        <v>4575</v>
      </c>
      <c r="C1" s="102"/>
      <c r="D1" s="102"/>
      <c r="E1" s="102"/>
      <c r="F1" s="102"/>
      <c r="G1" s="150"/>
      <c r="H1" s="150"/>
      <c r="I1" s="150"/>
      <c r="J1" s="150"/>
      <c r="K1" s="150"/>
      <c r="L1" s="150"/>
      <c r="M1" s="150"/>
      <c r="N1" s="91"/>
      <c r="O1" s="91"/>
      <c r="P1" s="91"/>
      <c r="Q1" s="91"/>
    </row>
    <row r="2" spans="1:17">
      <c r="B2" s="106" t="s">
        <v>4494</v>
      </c>
      <c r="C2" s="93"/>
      <c r="D2" s="93"/>
      <c r="E2" s="89"/>
      <c r="F2" s="91"/>
      <c r="G2" s="91"/>
      <c r="H2" s="91"/>
      <c r="I2" s="91"/>
      <c r="J2" s="91"/>
      <c r="K2" s="91"/>
      <c r="L2" s="91"/>
      <c r="M2" s="91"/>
      <c r="N2" s="91"/>
      <c r="O2" s="91"/>
      <c r="P2" s="91"/>
      <c r="Q2" s="91"/>
    </row>
    <row r="4" spans="1:17" ht="25.5">
      <c r="B4" s="143" t="s">
        <v>0</v>
      </c>
      <c r="C4" s="143" t="s">
        <v>2501</v>
      </c>
      <c r="D4" s="143" t="s">
        <v>786</v>
      </c>
      <c r="E4" s="143" t="s">
        <v>540</v>
      </c>
      <c r="F4" s="144" t="s">
        <v>905</v>
      </c>
    </row>
    <row r="5" spans="1:17">
      <c r="B5" s="49" t="s">
        <v>32</v>
      </c>
      <c r="C5" s="49" t="s">
        <v>2502</v>
      </c>
      <c r="D5" s="49" t="s">
        <v>2503</v>
      </c>
      <c r="E5" s="145" t="s">
        <v>2504</v>
      </c>
      <c r="F5" s="146"/>
    </row>
    <row r="6" spans="1:17">
      <c r="B6" s="49" t="s">
        <v>89</v>
      </c>
      <c r="C6" s="49" t="s">
        <v>828</v>
      </c>
      <c r="D6" s="49" t="s">
        <v>1563</v>
      </c>
      <c r="E6" s="56" t="s">
        <v>2506</v>
      </c>
      <c r="F6" s="146"/>
    </row>
    <row r="7" spans="1:17">
      <c r="B7" s="49" t="s">
        <v>57</v>
      </c>
      <c r="C7" s="49" t="s">
        <v>2502</v>
      </c>
      <c r="D7" s="49" t="s">
        <v>2507</v>
      </c>
      <c r="E7" s="56" t="s">
        <v>2508</v>
      </c>
      <c r="F7" s="146"/>
    </row>
    <row r="8" spans="1:17">
      <c r="B8" s="49" t="s">
        <v>737</v>
      </c>
      <c r="C8" s="49" t="s">
        <v>828</v>
      </c>
      <c r="D8" s="49" t="s">
        <v>2509</v>
      </c>
      <c r="E8" s="56" t="s">
        <v>2510</v>
      </c>
      <c r="F8" s="146"/>
    </row>
    <row r="9" spans="1:17">
      <c r="B9" s="49" t="s">
        <v>2511</v>
      </c>
      <c r="C9" s="49" t="s">
        <v>828</v>
      </c>
      <c r="D9" s="49" t="s">
        <v>2025</v>
      </c>
      <c r="E9" s="56" t="s">
        <v>2512</v>
      </c>
      <c r="F9" s="146"/>
    </row>
    <row r="10" spans="1:17">
      <c r="B10" s="49" t="s">
        <v>143</v>
      </c>
      <c r="C10" s="49" t="s">
        <v>495</v>
      </c>
      <c r="D10" s="49" t="s">
        <v>2087</v>
      </c>
      <c r="E10" s="147"/>
      <c r="F10" s="146" t="s">
        <v>571</v>
      </c>
    </row>
    <row r="11" spans="1:17">
      <c r="B11" s="49" t="s">
        <v>63</v>
      </c>
      <c r="C11" s="49" t="s">
        <v>495</v>
      </c>
      <c r="D11" s="49" t="s">
        <v>1480</v>
      </c>
      <c r="E11" s="56" t="s">
        <v>2513</v>
      </c>
      <c r="F11" s="148" t="s">
        <v>1424</v>
      </c>
    </row>
    <row r="12" spans="1:17">
      <c r="B12" s="49" t="s">
        <v>20</v>
      </c>
      <c r="C12" s="49" t="s">
        <v>495</v>
      </c>
      <c r="D12" s="49" t="s">
        <v>2514</v>
      </c>
      <c r="E12" s="147"/>
      <c r="F12" s="146"/>
    </row>
    <row r="13" spans="1:17">
      <c r="B13" s="49" t="s">
        <v>698</v>
      </c>
      <c r="C13" s="49" t="s">
        <v>828</v>
      </c>
      <c r="D13" s="49" t="s">
        <v>2515</v>
      </c>
      <c r="E13" s="56" t="s">
        <v>2056</v>
      </c>
      <c r="F13" s="146"/>
    </row>
    <row r="14" spans="1:17">
      <c r="B14" s="49" t="s">
        <v>148</v>
      </c>
      <c r="C14" s="49" t="s">
        <v>2516</v>
      </c>
      <c r="D14" s="49" t="s">
        <v>2517</v>
      </c>
      <c r="E14" s="56" t="s">
        <v>2518</v>
      </c>
      <c r="F14" s="146"/>
    </row>
    <row r="15" spans="1:17">
      <c r="B15" s="49" t="s">
        <v>38</v>
      </c>
      <c r="C15" s="49" t="s">
        <v>2516</v>
      </c>
      <c r="D15" s="49" t="s">
        <v>2519</v>
      </c>
      <c r="E15" s="147"/>
      <c r="F15" s="146"/>
    </row>
    <row r="16" spans="1:17">
      <c r="B16" s="49" t="s">
        <v>48</v>
      </c>
      <c r="C16" s="49" t="s">
        <v>2520</v>
      </c>
      <c r="D16" s="49" t="s">
        <v>2521</v>
      </c>
      <c r="E16" s="147"/>
      <c r="F16" s="146"/>
    </row>
    <row r="17" spans="2:6">
      <c r="B17" s="49" t="s">
        <v>2559</v>
      </c>
      <c r="C17" s="149"/>
      <c r="D17" s="149"/>
      <c r="E17" s="147"/>
      <c r="F17" s="146"/>
    </row>
    <row r="18" spans="2:6">
      <c r="B18" s="70" t="s">
        <v>2522</v>
      </c>
      <c r="C18" s="49" t="s">
        <v>2516</v>
      </c>
      <c r="D18" s="51" t="s">
        <v>2523</v>
      </c>
      <c r="E18" s="147"/>
      <c r="F18" s="146"/>
    </row>
    <row r="19" spans="2:6">
      <c r="B19" s="70" t="s">
        <v>2524</v>
      </c>
      <c r="C19" s="49" t="s">
        <v>2516</v>
      </c>
      <c r="D19" s="51" t="s">
        <v>2525</v>
      </c>
      <c r="E19" s="147"/>
      <c r="F19" s="146"/>
    </row>
    <row r="20" spans="2:6">
      <c r="B20" s="70" t="s">
        <v>2526</v>
      </c>
      <c r="C20" s="49" t="s">
        <v>2516</v>
      </c>
      <c r="D20" s="49" t="s">
        <v>2527</v>
      </c>
      <c r="E20" s="147"/>
      <c r="F20" s="146"/>
    </row>
    <row r="21" spans="2:6">
      <c r="B21" s="49" t="s">
        <v>50</v>
      </c>
      <c r="C21" s="49" t="s">
        <v>828</v>
      </c>
      <c r="D21" s="49" t="s">
        <v>1484</v>
      </c>
      <c r="E21" s="56" t="s">
        <v>2097</v>
      </c>
      <c r="F21" s="146"/>
    </row>
    <row r="22" spans="2:6">
      <c r="B22" s="49" t="s">
        <v>154</v>
      </c>
      <c r="C22" s="49" t="s">
        <v>2520</v>
      </c>
      <c r="D22" s="49" t="s">
        <v>2528</v>
      </c>
      <c r="E22" s="147"/>
      <c r="F22" s="146"/>
    </row>
    <row r="23" spans="2:6">
      <c r="B23" s="49"/>
      <c r="C23" s="49" t="s">
        <v>828</v>
      </c>
      <c r="D23" s="49" t="s">
        <v>2177</v>
      </c>
      <c r="E23" s="56" t="s">
        <v>2112</v>
      </c>
      <c r="F23" s="146"/>
    </row>
    <row r="24" spans="2:6">
      <c r="B24" s="49" t="s">
        <v>156</v>
      </c>
      <c r="C24" s="49" t="s">
        <v>103</v>
      </c>
      <c r="D24" s="49" t="s">
        <v>2529</v>
      </c>
      <c r="E24" s="145" t="s">
        <v>2530</v>
      </c>
      <c r="F24" s="146"/>
    </row>
    <row r="25" spans="2:6">
      <c r="B25" s="49" t="s">
        <v>156</v>
      </c>
      <c r="C25" s="49" t="s">
        <v>2531</v>
      </c>
      <c r="D25" s="49" t="s">
        <v>984</v>
      </c>
      <c r="E25" s="145" t="s">
        <v>2530</v>
      </c>
      <c r="F25" s="146"/>
    </row>
    <row r="26" spans="2:6">
      <c r="B26" s="49" t="s">
        <v>159</v>
      </c>
      <c r="C26" s="49" t="s">
        <v>2531</v>
      </c>
      <c r="D26" s="49" t="s">
        <v>2532</v>
      </c>
      <c r="E26" s="145" t="s">
        <v>2533</v>
      </c>
      <c r="F26" s="146"/>
    </row>
    <row r="27" spans="2:6">
      <c r="B27" s="49" t="s">
        <v>161</v>
      </c>
      <c r="C27" s="49" t="s">
        <v>2502</v>
      </c>
      <c r="D27" s="49" t="s">
        <v>2534</v>
      </c>
      <c r="E27" s="56" t="s">
        <v>2535</v>
      </c>
      <c r="F27" s="146"/>
    </row>
    <row r="28" spans="2:6">
      <c r="B28" s="49" t="s">
        <v>43</v>
      </c>
      <c r="C28" s="49" t="s">
        <v>2516</v>
      </c>
      <c r="D28" s="49" t="s">
        <v>2265</v>
      </c>
      <c r="E28" s="56" t="s">
        <v>2536</v>
      </c>
      <c r="F28" s="146"/>
    </row>
    <row r="29" spans="2:6">
      <c r="B29" s="49" t="s">
        <v>8</v>
      </c>
      <c r="C29" s="49" t="s">
        <v>2502</v>
      </c>
      <c r="D29" s="49" t="s">
        <v>2537</v>
      </c>
      <c r="E29" s="97" t="s">
        <v>2538</v>
      </c>
      <c r="F29" s="146"/>
    </row>
    <row r="30" spans="2:6">
      <c r="B30" s="49" t="s">
        <v>2560</v>
      </c>
      <c r="C30" s="49" t="s">
        <v>2502</v>
      </c>
      <c r="D30" s="51" t="s">
        <v>2539</v>
      </c>
      <c r="E30" s="147"/>
      <c r="F30" s="146"/>
    </row>
    <row r="31" spans="2:6">
      <c r="B31" s="49" t="s">
        <v>638</v>
      </c>
      <c r="C31" s="49" t="s">
        <v>2516</v>
      </c>
      <c r="D31" s="49" t="s">
        <v>1109</v>
      </c>
      <c r="E31" s="145" t="s">
        <v>2223</v>
      </c>
      <c r="F31" s="146"/>
    </row>
    <row r="32" spans="2:6">
      <c r="B32" s="49" t="s">
        <v>759</v>
      </c>
      <c r="C32" s="49" t="s">
        <v>828</v>
      </c>
      <c r="D32" s="49" t="s">
        <v>2540</v>
      </c>
      <c r="E32" s="56" t="s">
        <v>1111</v>
      </c>
      <c r="F32" s="146"/>
    </row>
    <row r="33" spans="2:6">
      <c r="B33" s="49" t="s">
        <v>17</v>
      </c>
      <c r="C33" s="49" t="s">
        <v>2502</v>
      </c>
      <c r="D33" s="49" t="s">
        <v>2541</v>
      </c>
      <c r="E33" s="56" t="s">
        <v>2542</v>
      </c>
      <c r="F33" s="146"/>
    </row>
    <row r="34" spans="2:6">
      <c r="B34" s="49" t="s">
        <v>179</v>
      </c>
      <c r="C34" s="49" t="s">
        <v>495</v>
      </c>
      <c r="D34" s="51" t="s">
        <v>2543</v>
      </c>
      <c r="E34" s="147"/>
      <c r="F34" s="146"/>
    </row>
    <row r="35" spans="2:6">
      <c r="B35" s="149"/>
      <c r="C35" s="49" t="s">
        <v>495</v>
      </c>
      <c r="D35" s="49" t="s">
        <v>2544</v>
      </c>
      <c r="E35" s="147"/>
      <c r="F35" s="146"/>
    </row>
    <row r="36" spans="2:6">
      <c r="B36" s="149"/>
      <c r="C36" s="49" t="s">
        <v>828</v>
      </c>
      <c r="D36" s="49" t="s">
        <v>2545</v>
      </c>
      <c r="E36" s="147"/>
      <c r="F36" s="146"/>
    </row>
    <row r="37" spans="2:6">
      <c r="B37" s="149"/>
      <c r="C37" s="49" t="s">
        <v>2516</v>
      </c>
      <c r="D37" s="49" t="s">
        <v>2546</v>
      </c>
      <c r="E37" s="147"/>
      <c r="F37" s="146"/>
    </row>
    <row r="38" spans="2:6">
      <c r="B38" s="149"/>
      <c r="C38" s="49" t="s">
        <v>495</v>
      </c>
      <c r="D38" s="49" t="s">
        <v>2547</v>
      </c>
      <c r="E38" s="147"/>
      <c r="F38" s="146"/>
    </row>
    <row r="39" spans="2:6">
      <c r="B39" s="149"/>
      <c r="C39" s="49" t="s">
        <v>2548</v>
      </c>
      <c r="D39" s="49" t="s">
        <v>2549</v>
      </c>
      <c r="E39" s="147"/>
      <c r="F39" s="146"/>
    </row>
    <row r="40" spans="2:6">
      <c r="B40" s="149"/>
      <c r="C40" s="49" t="s">
        <v>828</v>
      </c>
      <c r="D40" s="49" t="s">
        <v>2550</v>
      </c>
      <c r="E40" s="147"/>
      <c r="F40" s="146"/>
    </row>
    <row r="41" spans="2:6">
      <c r="B41" s="149"/>
      <c r="C41" s="49" t="s">
        <v>103</v>
      </c>
      <c r="D41" s="49" t="s">
        <v>2551</v>
      </c>
      <c r="E41" s="147"/>
      <c r="F41" s="146"/>
    </row>
    <row r="42" spans="2:6">
      <c r="B42" s="149"/>
      <c r="C42" s="49" t="s">
        <v>495</v>
      </c>
      <c r="D42" s="49" t="s">
        <v>2552</v>
      </c>
      <c r="E42" s="147"/>
      <c r="F42" s="146"/>
    </row>
    <row r="43" spans="2:6">
      <c r="B43" s="49"/>
      <c r="C43" s="49" t="s">
        <v>2555</v>
      </c>
      <c r="D43" s="49" t="s">
        <v>2556</v>
      </c>
      <c r="E43" s="56" t="s">
        <v>2533</v>
      </c>
      <c r="F43" s="146"/>
    </row>
    <row r="45" spans="2:6">
      <c r="B45" s="1098" t="s">
        <v>2557</v>
      </c>
      <c r="C45" s="1098"/>
      <c r="D45" s="1098"/>
    </row>
    <row r="46" spans="2:6" ht="15.75" customHeight="1">
      <c r="B46" s="92" t="s">
        <v>2558</v>
      </c>
      <c r="C46" s="92"/>
      <c r="D46" s="92"/>
    </row>
    <row r="47" spans="2:6">
      <c r="B47" s="135"/>
      <c r="C47" s="135"/>
      <c r="D47" s="135"/>
    </row>
    <row r="48" spans="2:6" ht="16.5" customHeight="1">
      <c r="B48" s="1095" t="s">
        <v>4381</v>
      </c>
      <c r="C48" s="1095"/>
      <c r="D48" s="1095"/>
    </row>
    <row r="49" spans="2:4">
      <c r="B49" s="1095"/>
      <c r="C49" s="1095"/>
      <c r="D49" s="1095"/>
    </row>
    <row r="50" spans="2:4">
      <c r="B50" s="1095"/>
      <c r="C50" s="1095"/>
      <c r="D50" s="1095"/>
    </row>
    <row r="51" spans="2:4">
      <c r="B51" s="1095"/>
      <c r="C51" s="1095"/>
      <c r="D51" s="1095"/>
    </row>
    <row r="52" spans="2:4">
      <c r="B52" s="1095"/>
      <c r="C52" s="1095"/>
      <c r="D52" s="1095"/>
    </row>
  </sheetData>
  <mergeCells count="2">
    <mergeCell ref="B45:D45"/>
    <mergeCell ref="B48:D52"/>
  </mergeCells>
  <hyperlinks>
    <hyperlink ref="E5" r:id="rId1" xr:uid="{EC71DF8A-FADE-403E-B77C-ED14452A3544}"/>
    <hyperlink ref="E24" r:id="rId2" xr:uid="{2492D1F2-CE70-4090-840E-1A976DE37C55}"/>
    <hyperlink ref="E25" r:id="rId3" xr:uid="{0BBCCFC3-0C02-4E1F-A336-64C87C44E44C}"/>
    <hyperlink ref="E26" r:id="rId4" xr:uid="{80C02A82-F3D0-4144-9FB7-BBB8EABF191C}"/>
    <hyperlink ref="E31" r:id="rId5" xr:uid="{B80B6330-0F81-4F81-85CE-F1BF5D4DA090}"/>
    <hyperlink ref="E6" r:id="rId6" xr:uid="{814A043D-62DA-4460-9723-A64A2D132D6D}"/>
    <hyperlink ref="E7" r:id="rId7" location=":~:text=To%20accompany%20this%20initiative%2C%20the,total%20installed%20capacity%20by%202028." xr:uid="{41C746FF-91D7-45D6-B385-C0C1042E360B}"/>
    <hyperlink ref="E8" r:id="rId8" xr:uid="{975B338B-235F-4ABA-B237-55B15FAB495B}"/>
    <hyperlink ref="E9" r:id="rId9" xr:uid="{64792FB6-35AD-4479-81D8-999DD76A54D3}"/>
    <hyperlink ref="E11" r:id="rId10" display="https://www.iea.org/policies/4859-new-national-renewable-energy-strategy?country=Egypt&amp;jurisdiction=National&amp;qs=EGY&amp;sector=Buildings%2CResidential%2CGeneration%2CIndustry%2CMulti-sector%2CUtilities&amp;type=Fiscal%2Ffinancial%20incentives%2CEconomic%20instruments%2CGrants%2Fsubsidy%2CMarket-based%20instruments%2CDirect%20investment" xr:uid="{031CCEC5-3744-4F28-8710-9DF7D7276790}"/>
    <hyperlink ref="E13" r:id="rId11" xr:uid="{5707DB90-6073-4A0A-9C9B-1590A9986D55}"/>
    <hyperlink ref="E14" r:id="rId12" xr:uid="{ADCFE70F-01A8-4CF8-AE9F-775DB0346A05}"/>
    <hyperlink ref="E21" r:id="rId13" xr:uid="{553C332F-1B9F-4AA0-8186-E5BAB140CD3A}"/>
    <hyperlink ref="E23" r:id="rId14" xr:uid="{6BB2ACB8-3809-4D00-97B4-7F40CCFCC4A5}"/>
    <hyperlink ref="E27" r:id="rId15" xr:uid="{E9EB0528-22A3-406B-BBD8-031DC5C372D1}"/>
    <hyperlink ref="E28" r:id="rId16" location=":~:text=The%20Maldives'%20Ministry%20of%20Economic,from%20solar%20power%20by%202020." xr:uid="{92DBBE4A-6343-48EB-B0A7-6E813DF31AFF}"/>
    <hyperlink ref="E32" r:id="rId17" xr:uid="{47842EF6-CB13-4DD5-AD3D-36C638184315}"/>
    <hyperlink ref="E33" r:id="rId18" xr:uid="{13136573-A844-4907-8D0F-E9EE922E692A}"/>
    <hyperlink ref="E43" r:id="rId19" xr:uid="{5E4FE4E0-D251-4BB3-A6F5-ED094AC50C68}"/>
    <hyperlink ref="A1" location="Contents!A1" display="Table of Contents" xr:uid="{D54BFF52-17AC-4D1F-961E-0A4AD4603D64}"/>
  </hyperlinks>
  <pageMargins left="0.7" right="0.7" top="0.75" bottom="0.75" header="0.3" footer="0.3"/>
  <pageSetup orientation="portrait" verticalDpi="0" r:id="rId20"/>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8C8761-DA44-4FDF-A356-63B1B73F0DC0}">
  <sheetPr>
    <tabColor theme="7"/>
  </sheetPr>
  <dimension ref="A1:I341"/>
  <sheetViews>
    <sheetView workbookViewId="0"/>
  </sheetViews>
  <sheetFormatPr defaultRowHeight="15"/>
  <cols>
    <col min="1" max="1" width="17" style="40" bestFit="1" customWidth="1"/>
    <col min="2" max="2" width="31" customWidth="1"/>
    <col min="3" max="3" width="39.7109375" customWidth="1"/>
    <col min="4" max="4" width="26.85546875" style="45" customWidth="1"/>
    <col min="5" max="5" width="9.140625" style="45"/>
    <col min="6" max="6" width="16.140625" customWidth="1"/>
    <col min="7" max="7" width="9.140625" style="45"/>
    <col min="8" max="8" width="41.7109375" style="45" customWidth="1"/>
    <col min="9" max="9" width="9.140625" style="45"/>
  </cols>
  <sheetData>
    <row r="1" spans="1:9" s="40" customFormat="1" ht="16.5" customHeight="1">
      <c r="A1" s="232" t="s">
        <v>3717</v>
      </c>
      <c r="B1" s="102" t="s">
        <v>4576</v>
      </c>
      <c r="C1" s="102"/>
      <c r="D1" s="103"/>
      <c r="E1" s="103"/>
      <c r="F1" s="102"/>
      <c r="G1" s="45"/>
      <c r="H1" s="45"/>
      <c r="I1" s="45"/>
    </row>
    <row r="2" spans="1:9" s="40" customFormat="1" ht="18" customHeight="1">
      <c r="B2" s="108" t="s">
        <v>2561</v>
      </c>
      <c r="C2" s="89"/>
      <c r="D2" s="90"/>
      <c r="E2" s="90"/>
      <c r="G2" s="45"/>
      <c r="H2" s="45"/>
      <c r="I2" s="45"/>
    </row>
    <row r="3" spans="1:9" s="40" customFormat="1">
      <c r="D3" s="45"/>
      <c r="E3" s="45"/>
      <c r="G3" s="45"/>
      <c r="H3" s="45"/>
      <c r="I3" s="45"/>
    </row>
    <row r="4" spans="1:9" s="40" customFormat="1" ht="25.5">
      <c r="B4" s="115" t="s">
        <v>0</v>
      </c>
      <c r="C4" s="115" t="s">
        <v>2501</v>
      </c>
      <c r="D4" s="115" t="s">
        <v>904</v>
      </c>
      <c r="E4" s="115" t="s">
        <v>540</v>
      </c>
      <c r="F4" s="140" t="s">
        <v>905</v>
      </c>
      <c r="G4" s="166" t="s">
        <v>540</v>
      </c>
      <c r="H4" s="167" t="s">
        <v>1167</v>
      </c>
      <c r="I4" s="166" t="s">
        <v>540</v>
      </c>
    </row>
    <row r="5" spans="1:9">
      <c r="B5" s="49" t="s">
        <v>788</v>
      </c>
      <c r="C5" s="49" t="s">
        <v>2562</v>
      </c>
      <c r="D5" s="51"/>
      <c r="E5" s="49"/>
      <c r="F5" s="52"/>
      <c r="G5" s="51"/>
      <c r="H5" s="61" t="s">
        <v>2563</v>
      </c>
      <c r="I5" s="53" t="s">
        <v>2564</v>
      </c>
    </row>
    <row r="6" spans="1:9">
      <c r="B6" s="49"/>
      <c r="C6" s="49" t="s">
        <v>2565</v>
      </c>
      <c r="D6" s="51"/>
      <c r="E6" s="49"/>
      <c r="F6" s="52"/>
      <c r="G6" s="51"/>
      <c r="H6" s="61" t="s">
        <v>2566</v>
      </c>
      <c r="I6" s="53" t="s">
        <v>2567</v>
      </c>
    </row>
    <row r="7" spans="1:9">
      <c r="B7" s="49" t="s">
        <v>16</v>
      </c>
      <c r="C7" s="49" t="s">
        <v>243</v>
      </c>
      <c r="D7" s="51"/>
      <c r="E7" s="49"/>
      <c r="F7" s="52"/>
      <c r="G7" s="51"/>
      <c r="H7" s="52" t="s">
        <v>2568</v>
      </c>
      <c r="I7" s="53" t="s">
        <v>907</v>
      </c>
    </row>
    <row r="8" spans="1:9">
      <c r="B8" s="49" t="s">
        <v>32</v>
      </c>
      <c r="C8" s="49" t="s">
        <v>243</v>
      </c>
      <c r="D8" s="51" t="s">
        <v>2569</v>
      </c>
      <c r="E8" s="165" t="s">
        <v>2132</v>
      </c>
      <c r="F8" s="52" t="s">
        <v>571</v>
      </c>
      <c r="G8" s="53" t="s">
        <v>2999</v>
      </c>
      <c r="H8" s="55" t="s">
        <v>2571</v>
      </c>
      <c r="I8" s="53" t="s">
        <v>2132</v>
      </c>
    </row>
    <row r="9" spans="1:9">
      <c r="B9" s="49" t="s">
        <v>32</v>
      </c>
      <c r="C9" s="49" t="s">
        <v>2572</v>
      </c>
      <c r="D9" s="51"/>
      <c r="E9" s="49"/>
      <c r="F9" s="52"/>
      <c r="G9" s="51"/>
      <c r="H9" s="52" t="s">
        <v>2991</v>
      </c>
      <c r="I9" s="131" t="s">
        <v>2573</v>
      </c>
    </row>
    <row r="10" spans="1:9">
      <c r="B10" s="49" t="s">
        <v>32</v>
      </c>
      <c r="C10" s="49" t="s">
        <v>2574</v>
      </c>
      <c r="D10" s="51" t="s">
        <v>2575</v>
      </c>
      <c r="E10" s="165" t="s">
        <v>2504</v>
      </c>
      <c r="F10" s="52" t="s">
        <v>571</v>
      </c>
      <c r="G10" s="53" t="s">
        <v>1897</v>
      </c>
      <c r="H10" s="55" t="s">
        <v>2576</v>
      </c>
      <c r="I10" s="53" t="s">
        <v>2504</v>
      </c>
    </row>
    <row r="11" spans="1:9">
      <c r="B11" s="49" t="s">
        <v>32</v>
      </c>
      <c r="C11" s="49" t="s">
        <v>2548</v>
      </c>
      <c r="D11" s="51" t="s">
        <v>2577</v>
      </c>
      <c r="E11" s="165" t="s">
        <v>2504</v>
      </c>
      <c r="F11" s="52" t="s">
        <v>571</v>
      </c>
      <c r="G11" s="53" t="s">
        <v>1897</v>
      </c>
      <c r="H11" s="55" t="s">
        <v>2578</v>
      </c>
      <c r="I11" s="53" t="s">
        <v>2504</v>
      </c>
    </row>
    <row r="12" spans="1:9">
      <c r="B12" s="49" t="s">
        <v>32</v>
      </c>
      <c r="C12" s="49" t="s">
        <v>103</v>
      </c>
      <c r="D12" s="51" t="s">
        <v>2579</v>
      </c>
      <c r="E12" s="165" t="s">
        <v>2504</v>
      </c>
      <c r="F12" s="52" t="s">
        <v>571</v>
      </c>
      <c r="G12" s="51" t="s">
        <v>3000</v>
      </c>
      <c r="H12" s="55" t="s">
        <v>2580</v>
      </c>
      <c r="I12" s="53" t="s">
        <v>2504</v>
      </c>
    </row>
    <row r="13" spans="1:9">
      <c r="B13" s="49" t="s">
        <v>32</v>
      </c>
      <c r="C13" s="49" t="s">
        <v>2581</v>
      </c>
      <c r="D13" s="51"/>
      <c r="E13" s="49"/>
      <c r="F13" s="52"/>
      <c r="G13" s="51"/>
      <c r="H13" s="52" t="s">
        <v>2582</v>
      </c>
      <c r="I13" s="53" t="s">
        <v>2504</v>
      </c>
    </row>
    <row r="14" spans="1:9">
      <c r="B14" s="49" t="s">
        <v>32</v>
      </c>
      <c r="C14" s="49" t="s">
        <v>495</v>
      </c>
      <c r="D14" s="51" t="s">
        <v>2583</v>
      </c>
      <c r="E14" s="165" t="s">
        <v>2504</v>
      </c>
      <c r="F14" s="52" t="s">
        <v>571</v>
      </c>
      <c r="G14" s="53" t="s">
        <v>2999</v>
      </c>
      <c r="H14" s="55" t="s">
        <v>2584</v>
      </c>
      <c r="I14" s="53" t="s">
        <v>2504</v>
      </c>
    </row>
    <row r="15" spans="1:9">
      <c r="B15" s="49" t="s">
        <v>393</v>
      </c>
      <c r="C15" s="49" t="s">
        <v>243</v>
      </c>
      <c r="D15" s="51"/>
      <c r="E15" s="49"/>
      <c r="F15" s="52"/>
      <c r="G15" s="51"/>
      <c r="H15" s="52" t="s">
        <v>2585</v>
      </c>
      <c r="I15" s="53" t="s">
        <v>2586</v>
      </c>
    </row>
    <row r="16" spans="1:9">
      <c r="B16" s="49" t="s">
        <v>393</v>
      </c>
      <c r="C16" s="49" t="s">
        <v>828</v>
      </c>
      <c r="D16" s="51"/>
      <c r="E16" s="49"/>
      <c r="F16" s="52"/>
      <c r="G16" s="51"/>
      <c r="H16" s="52" t="s">
        <v>2587</v>
      </c>
      <c r="I16" s="53" t="s">
        <v>2586</v>
      </c>
    </row>
    <row r="17" spans="2:9">
      <c r="B17" s="49" t="s">
        <v>553</v>
      </c>
      <c r="C17" s="49" t="s">
        <v>243</v>
      </c>
      <c r="D17" s="51"/>
      <c r="E17" s="49"/>
      <c r="F17" s="52"/>
      <c r="G17" s="51"/>
      <c r="H17" s="52" t="s">
        <v>2588</v>
      </c>
      <c r="I17" s="51"/>
    </row>
    <row r="18" spans="2:9">
      <c r="B18" s="49" t="s">
        <v>678</v>
      </c>
      <c r="C18" s="49" t="s">
        <v>828</v>
      </c>
      <c r="D18" s="51" t="s">
        <v>2589</v>
      </c>
      <c r="E18" s="165" t="s">
        <v>1907</v>
      </c>
      <c r="F18" s="52" t="s">
        <v>1424</v>
      </c>
      <c r="G18" s="53" t="s">
        <v>2999</v>
      </c>
      <c r="H18" s="55" t="s">
        <v>2590</v>
      </c>
      <c r="I18" s="53" t="s">
        <v>1907</v>
      </c>
    </row>
    <row r="19" spans="2:9">
      <c r="B19" s="49" t="s">
        <v>678</v>
      </c>
      <c r="C19" s="49" t="s">
        <v>2548</v>
      </c>
      <c r="D19" s="51" t="s">
        <v>2591</v>
      </c>
      <c r="E19" s="49"/>
      <c r="F19" s="52" t="s">
        <v>571</v>
      </c>
      <c r="G19" s="53" t="s">
        <v>1907</v>
      </c>
      <c r="H19" s="55" t="s">
        <v>2592</v>
      </c>
      <c r="I19" s="51"/>
    </row>
    <row r="20" spans="2:9">
      <c r="B20" s="49" t="s">
        <v>678</v>
      </c>
      <c r="C20" s="49" t="s">
        <v>103</v>
      </c>
      <c r="D20" s="51" t="s">
        <v>2593</v>
      </c>
      <c r="E20" s="49"/>
      <c r="F20" s="55" t="s">
        <v>1424</v>
      </c>
      <c r="G20" s="53" t="s">
        <v>2999</v>
      </c>
      <c r="H20" s="55" t="s">
        <v>2594</v>
      </c>
      <c r="I20" s="51"/>
    </row>
    <row r="21" spans="2:9">
      <c r="B21" s="49" t="s">
        <v>678</v>
      </c>
      <c r="C21" s="49" t="s">
        <v>495</v>
      </c>
      <c r="D21" s="51" t="s">
        <v>2591</v>
      </c>
      <c r="E21" s="49"/>
      <c r="F21" s="52" t="s">
        <v>571</v>
      </c>
      <c r="G21" s="53" t="s">
        <v>2999</v>
      </c>
      <c r="H21" s="55" t="s">
        <v>2592</v>
      </c>
      <c r="I21" s="51"/>
    </row>
    <row r="22" spans="2:9">
      <c r="B22" s="49" t="s">
        <v>134</v>
      </c>
      <c r="C22" s="49" t="s">
        <v>2595</v>
      </c>
      <c r="D22" s="51" t="s">
        <v>2596</v>
      </c>
      <c r="E22" s="49"/>
      <c r="F22" s="52"/>
      <c r="G22" s="51"/>
      <c r="H22" s="52"/>
      <c r="I22" s="51"/>
    </row>
    <row r="23" spans="2:9">
      <c r="B23" s="49" t="s">
        <v>134</v>
      </c>
      <c r="C23" s="49" t="s">
        <v>828</v>
      </c>
      <c r="D23" s="51" t="s">
        <v>2597</v>
      </c>
      <c r="E23" s="49"/>
      <c r="F23" s="52" t="s">
        <v>1424</v>
      </c>
      <c r="G23" s="53" t="s">
        <v>2999</v>
      </c>
      <c r="H23" s="52"/>
      <c r="I23" s="51"/>
    </row>
    <row r="24" spans="2:9">
      <c r="B24" s="49" t="s">
        <v>134</v>
      </c>
      <c r="C24" s="49" t="s">
        <v>103</v>
      </c>
      <c r="D24" s="51" t="s">
        <v>2598</v>
      </c>
      <c r="E24" s="49"/>
      <c r="F24" s="55" t="s">
        <v>1424</v>
      </c>
      <c r="G24" s="53" t="s">
        <v>2999</v>
      </c>
      <c r="H24" s="52"/>
      <c r="I24" s="51"/>
    </row>
    <row r="25" spans="2:9">
      <c r="B25" s="49" t="s">
        <v>134</v>
      </c>
      <c r="C25" s="49" t="s">
        <v>495</v>
      </c>
      <c r="D25" s="51" t="s">
        <v>2599</v>
      </c>
      <c r="E25" s="49"/>
      <c r="F25" s="55" t="s">
        <v>1424</v>
      </c>
      <c r="G25" s="53" t="s">
        <v>2999</v>
      </c>
      <c r="H25" s="52"/>
      <c r="I25" s="51"/>
    </row>
    <row r="26" spans="2:9">
      <c r="B26" s="49" t="s">
        <v>132</v>
      </c>
      <c r="C26" s="49" t="s">
        <v>2621</v>
      </c>
      <c r="D26" s="51" t="s">
        <v>2600</v>
      </c>
      <c r="E26" s="165" t="s">
        <v>2601</v>
      </c>
      <c r="F26" s="52" t="s">
        <v>571</v>
      </c>
      <c r="G26" s="53" t="s">
        <v>2570</v>
      </c>
      <c r="H26" s="52"/>
      <c r="I26" s="51"/>
    </row>
    <row r="27" spans="2:9">
      <c r="B27" s="70" t="s">
        <v>351</v>
      </c>
      <c r="C27" s="49" t="s">
        <v>243</v>
      </c>
      <c r="D27" s="51"/>
      <c r="E27" s="49"/>
      <c r="F27" s="52"/>
      <c r="G27" s="51"/>
      <c r="H27" s="61" t="s">
        <v>2602</v>
      </c>
      <c r="I27" s="53" t="s">
        <v>2603</v>
      </c>
    </row>
    <row r="28" spans="2:9">
      <c r="B28" s="49" t="s">
        <v>679</v>
      </c>
      <c r="C28" s="49" t="s">
        <v>243</v>
      </c>
      <c r="D28" s="51" t="s">
        <v>2583</v>
      </c>
      <c r="E28" s="49"/>
      <c r="F28" s="55" t="s">
        <v>1424</v>
      </c>
      <c r="G28" s="53" t="s">
        <v>2999</v>
      </c>
      <c r="H28" s="52"/>
      <c r="I28" s="51"/>
    </row>
    <row r="29" spans="2:9">
      <c r="B29" s="49" t="s">
        <v>570</v>
      </c>
      <c r="C29" s="49" t="s">
        <v>243</v>
      </c>
      <c r="D29" s="51" t="s">
        <v>2604</v>
      </c>
      <c r="E29" s="165" t="s">
        <v>2132</v>
      </c>
      <c r="F29" s="52" t="s">
        <v>571</v>
      </c>
      <c r="G29" s="53" t="s">
        <v>2999</v>
      </c>
      <c r="H29" s="55" t="s">
        <v>2605</v>
      </c>
      <c r="I29" s="53" t="s">
        <v>2132</v>
      </c>
    </row>
    <row r="30" spans="2:9">
      <c r="B30" s="49" t="s">
        <v>570</v>
      </c>
      <c r="C30" s="49" t="s">
        <v>495</v>
      </c>
      <c r="D30" s="51"/>
      <c r="E30" s="49"/>
      <c r="F30" s="52"/>
      <c r="G30" s="51"/>
      <c r="H30" s="52" t="s">
        <v>2606</v>
      </c>
      <c r="I30" s="131" t="s">
        <v>2132</v>
      </c>
    </row>
    <row r="31" spans="2:9">
      <c r="B31" s="49" t="s">
        <v>570</v>
      </c>
      <c r="C31" s="49" t="s">
        <v>2607</v>
      </c>
      <c r="D31" s="51"/>
      <c r="E31" s="49"/>
      <c r="F31" s="52"/>
      <c r="G31" s="51"/>
      <c r="H31" s="52" t="s">
        <v>2608</v>
      </c>
      <c r="I31" s="131" t="s">
        <v>2132</v>
      </c>
    </row>
    <row r="32" spans="2:9">
      <c r="B32" s="49" t="s">
        <v>570</v>
      </c>
      <c r="C32" s="49" t="s">
        <v>2609</v>
      </c>
      <c r="D32" s="51"/>
      <c r="E32" s="49"/>
      <c r="F32" s="52"/>
      <c r="G32" s="51"/>
      <c r="H32" s="52" t="s">
        <v>2610</v>
      </c>
      <c r="I32" s="131" t="s">
        <v>2132</v>
      </c>
    </row>
    <row r="33" spans="2:9">
      <c r="B33" s="49" t="s">
        <v>12</v>
      </c>
      <c r="C33" s="49" t="s">
        <v>243</v>
      </c>
      <c r="D33" s="51"/>
      <c r="E33" s="49"/>
      <c r="F33" s="52"/>
      <c r="G33" s="51"/>
      <c r="H33" s="52" t="s">
        <v>2997</v>
      </c>
      <c r="I33" s="51" t="s">
        <v>2611</v>
      </c>
    </row>
    <row r="34" spans="2:9">
      <c r="B34" s="49" t="s">
        <v>12</v>
      </c>
      <c r="C34" s="49" t="s">
        <v>828</v>
      </c>
      <c r="D34" s="51"/>
      <c r="E34" s="49"/>
      <c r="F34" s="52"/>
      <c r="G34" s="53" t="s">
        <v>2570</v>
      </c>
      <c r="H34" s="52" t="s">
        <v>2612</v>
      </c>
      <c r="I34" s="51"/>
    </row>
    <row r="35" spans="2:9">
      <c r="B35" s="49" t="s">
        <v>12</v>
      </c>
      <c r="C35" s="49" t="s">
        <v>2609</v>
      </c>
      <c r="D35" s="51"/>
      <c r="E35" s="49"/>
      <c r="F35" s="52"/>
      <c r="G35" s="51"/>
      <c r="H35" s="52" t="s">
        <v>2613</v>
      </c>
      <c r="I35" s="51"/>
    </row>
    <row r="36" spans="2:9">
      <c r="B36" s="49" t="s">
        <v>12</v>
      </c>
      <c r="C36" s="49" t="s">
        <v>2614</v>
      </c>
      <c r="D36" s="51"/>
      <c r="E36" s="49"/>
      <c r="F36" s="52"/>
      <c r="G36" s="51"/>
      <c r="H36" s="52" t="s">
        <v>2613</v>
      </c>
      <c r="I36" s="51"/>
    </row>
    <row r="37" spans="2:9">
      <c r="B37" s="49" t="s">
        <v>12</v>
      </c>
      <c r="C37" s="49" t="s">
        <v>2615</v>
      </c>
      <c r="D37" s="51"/>
      <c r="E37" s="49"/>
      <c r="F37" s="52"/>
      <c r="G37" s="51"/>
      <c r="H37" s="52" t="s">
        <v>2616</v>
      </c>
      <c r="I37" s="51"/>
    </row>
    <row r="38" spans="2:9">
      <c r="B38" s="49" t="s">
        <v>12</v>
      </c>
      <c r="C38" s="49" t="s">
        <v>2516</v>
      </c>
      <c r="D38" s="51"/>
      <c r="E38" s="49"/>
      <c r="F38" s="52"/>
      <c r="G38" s="51"/>
      <c r="H38" s="52" t="s">
        <v>2617</v>
      </c>
      <c r="I38" s="51"/>
    </row>
    <row r="39" spans="2:9">
      <c r="B39" s="49" t="s">
        <v>12</v>
      </c>
      <c r="C39" s="49" t="s">
        <v>495</v>
      </c>
      <c r="D39" s="51"/>
      <c r="E39" s="49"/>
      <c r="F39" s="52"/>
      <c r="G39" s="51"/>
      <c r="H39" s="52" t="s">
        <v>2618</v>
      </c>
      <c r="I39" s="51"/>
    </row>
    <row r="40" spans="2:9">
      <c r="B40" s="49" t="s">
        <v>12</v>
      </c>
      <c r="C40" s="49" t="s">
        <v>2619</v>
      </c>
      <c r="D40" s="51"/>
      <c r="E40" s="49"/>
      <c r="F40" s="52"/>
      <c r="G40" s="51"/>
      <c r="H40" s="177" t="s">
        <v>2620</v>
      </c>
      <c r="I40" s="131" t="s">
        <v>1948</v>
      </c>
    </row>
    <row r="41" spans="2:9">
      <c r="B41" s="49" t="s">
        <v>680</v>
      </c>
      <c r="C41" s="49" t="s">
        <v>2621</v>
      </c>
      <c r="D41" s="51"/>
      <c r="E41" s="49"/>
      <c r="F41" s="52"/>
      <c r="G41" s="51"/>
      <c r="H41" s="51" t="s">
        <v>2622</v>
      </c>
      <c r="I41" s="51"/>
    </row>
    <row r="42" spans="2:9">
      <c r="B42" s="49" t="s">
        <v>136</v>
      </c>
      <c r="C42" s="49"/>
      <c r="D42" s="51" t="s">
        <v>2318</v>
      </c>
      <c r="E42" s="49"/>
      <c r="F42" s="52"/>
      <c r="G42" s="51"/>
      <c r="H42" s="52"/>
      <c r="I42" s="51"/>
    </row>
    <row r="43" spans="2:9">
      <c r="B43" s="70" t="s">
        <v>2623</v>
      </c>
      <c r="C43" s="49" t="s">
        <v>103</v>
      </c>
      <c r="D43" s="51" t="s">
        <v>2624</v>
      </c>
      <c r="E43" s="49"/>
      <c r="F43" s="52"/>
      <c r="G43" s="51"/>
      <c r="H43" s="52"/>
      <c r="I43" s="51"/>
    </row>
    <row r="44" spans="2:9">
      <c r="B44" s="70" t="s">
        <v>1156</v>
      </c>
      <c r="C44" s="49" t="s">
        <v>2621</v>
      </c>
      <c r="D44" s="51" t="s">
        <v>2625</v>
      </c>
      <c r="E44" s="49"/>
      <c r="F44" s="52"/>
      <c r="G44" s="51"/>
      <c r="H44" s="52"/>
      <c r="I44" s="51"/>
    </row>
    <row r="45" spans="2:9">
      <c r="B45" s="49" t="s">
        <v>22</v>
      </c>
      <c r="C45" s="49" t="s">
        <v>828</v>
      </c>
      <c r="D45" s="51"/>
      <c r="E45" s="49"/>
      <c r="F45" s="52"/>
      <c r="G45" s="51"/>
      <c r="H45" s="52" t="s">
        <v>2626</v>
      </c>
      <c r="I45" s="53" t="s">
        <v>1221</v>
      </c>
    </row>
    <row r="46" spans="2:9">
      <c r="B46" s="49" t="s">
        <v>25</v>
      </c>
      <c r="C46" s="49" t="s">
        <v>243</v>
      </c>
      <c r="D46" s="51"/>
      <c r="E46" s="49"/>
      <c r="F46" s="52"/>
      <c r="G46" s="51"/>
      <c r="H46" s="52" t="s">
        <v>2627</v>
      </c>
      <c r="I46" s="53" t="s">
        <v>931</v>
      </c>
    </row>
    <row r="47" spans="2:9">
      <c r="B47" s="49" t="s">
        <v>25</v>
      </c>
      <c r="C47" s="49" t="s">
        <v>2628</v>
      </c>
      <c r="D47" s="51"/>
      <c r="E47" s="49"/>
      <c r="F47" s="52"/>
      <c r="G47" s="51"/>
      <c r="H47" s="52" t="s">
        <v>2629</v>
      </c>
      <c r="I47" s="51"/>
    </row>
    <row r="48" spans="2:9">
      <c r="B48" s="49" t="s">
        <v>25</v>
      </c>
      <c r="C48" s="49" t="s">
        <v>103</v>
      </c>
      <c r="D48" s="51"/>
      <c r="E48" s="49"/>
      <c r="F48" s="52"/>
      <c r="G48" s="51"/>
      <c r="H48" s="52" t="s">
        <v>2629</v>
      </c>
      <c r="I48" s="51"/>
    </row>
    <row r="49" spans="2:9">
      <c r="B49" s="49" t="s">
        <v>25</v>
      </c>
      <c r="C49" s="49" t="s">
        <v>495</v>
      </c>
      <c r="D49" s="51"/>
      <c r="E49" s="49"/>
      <c r="F49" s="52"/>
      <c r="G49" s="51"/>
      <c r="H49" s="52" t="s">
        <v>2629</v>
      </c>
      <c r="I49" s="51"/>
    </row>
    <row r="50" spans="2:9">
      <c r="B50" s="49" t="s">
        <v>73</v>
      </c>
      <c r="C50" s="49" t="s">
        <v>243</v>
      </c>
      <c r="D50" s="51"/>
      <c r="E50" s="49"/>
      <c r="F50" s="52"/>
      <c r="G50" s="51"/>
      <c r="H50" s="51" t="s">
        <v>2630</v>
      </c>
      <c r="I50" s="51"/>
    </row>
    <row r="51" spans="2:9">
      <c r="B51" s="49" t="s">
        <v>73</v>
      </c>
      <c r="C51" s="49" t="s">
        <v>2631</v>
      </c>
      <c r="D51" s="51"/>
      <c r="E51" s="49"/>
      <c r="F51" s="52"/>
      <c r="G51" s="51"/>
      <c r="H51" s="52" t="s">
        <v>2632</v>
      </c>
      <c r="I51" s="53" t="s">
        <v>2633</v>
      </c>
    </row>
    <row r="52" spans="2:9">
      <c r="B52" s="49" t="s">
        <v>682</v>
      </c>
      <c r="C52" s="49" t="s">
        <v>828</v>
      </c>
      <c r="D52" s="51"/>
      <c r="E52" s="49"/>
      <c r="F52" s="52"/>
      <c r="G52" s="51"/>
      <c r="H52" s="52" t="s">
        <v>2634</v>
      </c>
      <c r="I52" s="51"/>
    </row>
    <row r="53" spans="2:9">
      <c r="B53" s="49" t="s">
        <v>682</v>
      </c>
      <c r="C53" s="49" t="s">
        <v>103</v>
      </c>
      <c r="D53" s="51"/>
      <c r="E53" s="49"/>
      <c r="F53" s="52"/>
      <c r="G53" s="51"/>
      <c r="H53" s="52" t="s">
        <v>2635</v>
      </c>
      <c r="I53" s="51"/>
    </row>
    <row r="54" spans="2:9">
      <c r="B54" s="49" t="s">
        <v>682</v>
      </c>
      <c r="C54" s="49" t="s">
        <v>495</v>
      </c>
      <c r="D54" s="51"/>
      <c r="E54" s="49"/>
      <c r="F54" s="52"/>
      <c r="G54" s="51"/>
      <c r="H54" s="52" t="s">
        <v>2636</v>
      </c>
      <c r="I54" s="51"/>
    </row>
    <row r="55" spans="2:9">
      <c r="B55" s="49" t="s">
        <v>684</v>
      </c>
      <c r="C55" s="49" t="s">
        <v>828</v>
      </c>
      <c r="D55" s="51"/>
      <c r="E55" s="49"/>
      <c r="F55" s="52"/>
      <c r="G55" s="51"/>
      <c r="H55" s="52" t="s">
        <v>2626</v>
      </c>
      <c r="I55" s="53" t="s">
        <v>1236</v>
      </c>
    </row>
    <row r="56" spans="2:9">
      <c r="B56" s="49" t="s">
        <v>72</v>
      </c>
      <c r="C56" s="49" t="s">
        <v>243</v>
      </c>
      <c r="D56" s="51"/>
      <c r="E56" s="49"/>
      <c r="F56" s="52"/>
      <c r="G56" s="51"/>
      <c r="H56" s="52" t="s">
        <v>2637</v>
      </c>
      <c r="I56" s="53" t="s">
        <v>2638</v>
      </c>
    </row>
    <row r="57" spans="2:9">
      <c r="B57" s="49" t="s">
        <v>137</v>
      </c>
      <c r="C57" s="49" t="s">
        <v>243</v>
      </c>
      <c r="D57" s="51"/>
      <c r="E57" s="49"/>
      <c r="F57" s="52"/>
      <c r="G57" s="51"/>
      <c r="H57" s="61" t="s">
        <v>2639</v>
      </c>
      <c r="I57" s="53" t="s">
        <v>1972</v>
      </c>
    </row>
    <row r="58" spans="2:9">
      <c r="B58" s="49" t="s">
        <v>770</v>
      </c>
      <c r="C58" s="49" t="s">
        <v>2628</v>
      </c>
      <c r="D58" s="51"/>
      <c r="E58" s="49"/>
      <c r="F58" s="52"/>
      <c r="G58" s="51"/>
      <c r="H58" s="52" t="s">
        <v>2640</v>
      </c>
      <c r="I58" s="51"/>
    </row>
    <row r="59" spans="2:9">
      <c r="B59" s="49" t="s">
        <v>770</v>
      </c>
      <c r="C59" s="49" t="s">
        <v>828</v>
      </c>
      <c r="D59" s="51"/>
      <c r="E59" s="49"/>
      <c r="F59" s="52"/>
      <c r="G59" s="51"/>
      <c r="H59" s="52" t="s">
        <v>2641</v>
      </c>
      <c r="I59" s="51"/>
    </row>
    <row r="60" spans="2:9">
      <c r="B60" s="49" t="s">
        <v>770</v>
      </c>
      <c r="C60" s="49" t="s">
        <v>103</v>
      </c>
      <c r="D60" s="51"/>
      <c r="E60" s="49"/>
      <c r="F60" s="52"/>
      <c r="G60" s="51"/>
      <c r="H60" s="52" t="s">
        <v>2642</v>
      </c>
      <c r="I60" s="51"/>
    </row>
    <row r="61" spans="2:9">
      <c r="B61" s="49" t="s">
        <v>770</v>
      </c>
      <c r="C61" s="49" t="s">
        <v>495</v>
      </c>
      <c r="D61" s="51"/>
      <c r="E61" s="49"/>
      <c r="F61" s="52"/>
      <c r="G61" s="51"/>
      <c r="H61" s="52" t="s">
        <v>2643</v>
      </c>
      <c r="I61" s="51"/>
    </row>
    <row r="62" spans="2:9">
      <c r="B62" s="49" t="s">
        <v>138</v>
      </c>
      <c r="C62" s="49"/>
      <c r="D62" s="51"/>
      <c r="E62" s="49"/>
      <c r="F62" s="52"/>
      <c r="G62" s="51"/>
      <c r="H62" s="52" t="s">
        <v>2318</v>
      </c>
      <c r="I62" s="51"/>
    </row>
    <row r="63" spans="2:9">
      <c r="B63" s="70" t="s">
        <v>366</v>
      </c>
      <c r="C63" s="49" t="s">
        <v>243</v>
      </c>
      <c r="D63" s="51"/>
      <c r="E63" s="49"/>
      <c r="F63" s="52"/>
      <c r="G63" s="51"/>
      <c r="H63" s="51" t="s">
        <v>2644</v>
      </c>
      <c r="I63" s="51"/>
    </row>
    <row r="64" spans="2:9">
      <c r="B64" s="70" t="s">
        <v>366</v>
      </c>
      <c r="C64" s="49" t="s">
        <v>828</v>
      </c>
      <c r="D64" s="51"/>
      <c r="E64" s="49"/>
      <c r="F64" s="52"/>
      <c r="G64" s="51"/>
      <c r="H64" s="52" t="s">
        <v>2645</v>
      </c>
      <c r="I64" s="51"/>
    </row>
    <row r="65" spans="2:9">
      <c r="B65" s="70" t="s">
        <v>366</v>
      </c>
      <c r="C65" s="49" t="s">
        <v>103</v>
      </c>
      <c r="D65" s="51"/>
      <c r="E65" s="49"/>
      <c r="F65" s="52"/>
      <c r="G65" s="51"/>
      <c r="H65" s="52" t="s">
        <v>2646</v>
      </c>
      <c r="I65" s="51"/>
    </row>
    <row r="66" spans="2:9">
      <c r="B66" s="70" t="s">
        <v>366</v>
      </c>
      <c r="C66" s="49" t="s">
        <v>495</v>
      </c>
      <c r="D66" s="51"/>
      <c r="E66" s="49"/>
      <c r="F66" s="52"/>
      <c r="G66" s="51"/>
      <c r="H66" s="52" t="s">
        <v>2647</v>
      </c>
      <c r="I66" s="51"/>
    </row>
    <row r="67" spans="2:9">
      <c r="B67" s="70" t="s">
        <v>312</v>
      </c>
      <c r="C67" s="49" t="s">
        <v>495</v>
      </c>
      <c r="D67" s="51"/>
      <c r="E67" s="49"/>
      <c r="F67" s="52"/>
      <c r="G67" s="51"/>
      <c r="H67" s="52" t="s">
        <v>2648</v>
      </c>
      <c r="I67" s="51"/>
    </row>
    <row r="68" spans="2:9">
      <c r="B68" s="49" t="s">
        <v>26</v>
      </c>
      <c r="C68" s="49" t="s">
        <v>828</v>
      </c>
      <c r="D68" s="51"/>
      <c r="E68" s="49"/>
      <c r="F68" s="52"/>
      <c r="G68" s="51"/>
      <c r="H68" s="52" t="s">
        <v>2649</v>
      </c>
      <c r="I68" s="53" t="s">
        <v>944</v>
      </c>
    </row>
    <row r="69" spans="2:9">
      <c r="B69" s="49" t="s">
        <v>21</v>
      </c>
      <c r="C69" s="49" t="s">
        <v>828</v>
      </c>
      <c r="D69" s="51"/>
      <c r="E69" s="49"/>
      <c r="F69" s="52"/>
      <c r="G69" s="51"/>
      <c r="H69" s="52" t="s">
        <v>2650</v>
      </c>
      <c r="I69" s="53" t="s">
        <v>2651</v>
      </c>
    </row>
    <row r="70" spans="2:9">
      <c r="B70" s="49" t="s">
        <v>771</v>
      </c>
      <c r="C70" s="49" t="s">
        <v>828</v>
      </c>
      <c r="D70" s="51"/>
      <c r="E70" s="49"/>
      <c r="F70" s="52"/>
      <c r="G70" s="51"/>
      <c r="H70" s="52" t="s">
        <v>2650</v>
      </c>
      <c r="I70" s="53" t="s">
        <v>949</v>
      </c>
    </row>
    <row r="71" spans="2:9">
      <c r="B71" s="49" t="s">
        <v>65</v>
      </c>
      <c r="C71" s="49" t="s">
        <v>828</v>
      </c>
      <c r="D71" s="51"/>
      <c r="E71" s="49"/>
      <c r="F71" s="52"/>
      <c r="G71" s="51"/>
      <c r="H71" s="52" t="s">
        <v>2649</v>
      </c>
      <c r="I71" s="53" t="s">
        <v>951</v>
      </c>
    </row>
    <row r="72" spans="2:9">
      <c r="B72" s="49" t="s">
        <v>89</v>
      </c>
      <c r="C72" s="49" t="s">
        <v>243</v>
      </c>
      <c r="D72" s="51" t="s">
        <v>2652</v>
      </c>
      <c r="E72" s="49"/>
      <c r="F72" s="55" t="s">
        <v>571</v>
      </c>
      <c r="G72" s="51"/>
      <c r="H72" s="68" t="s">
        <v>2653</v>
      </c>
      <c r="I72" s="53" t="s">
        <v>957</v>
      </c>
    </row>
    <row r="73" spans="2:9">
      <c r="B73" s="49" t="s">
        <v>89</v>
      </c>
      <c r="C73" s="49" t="s">
        <v>828</v>
      </c>
      <c r="D73" s="51" t="s">
        <v>2654</v>
      </c>
      <c r="E73" s="49"/>
      <c r="F73" s="55" t="s">
        <v>1424</v>
      </c>
      <c r="G73" s="53" t="s">
        <v>2999</v>
      </c>
      <c r="H73" s="52"/>
      <c r="I73" s="51"/>
    </row>
    <row r="74" spans="2:9">
      <c r="B74" s="49" t="s">
        <v>89</v>
      </c>
      <c r="C74" s="49" t="s">
        <v>2609</v>
      </c>
      <c r="D74" s="51" t="s">
        <v>2655</v>
      </c>
      <c r="E74" s="49"/>
      <c r="F74" s="55" t="s">
        <v>1310</v>
      </c>
      <c r="G74" s="53" t="s">
        <v>2656</v>
      </c>
      <c r="H74" s="52"/>
      <c r="I74" s="51"/>
    </row>
    <row r="75" spans="2:9">
      <c r="B75" s="49" t="s">
        <v>89</v>
      </c>
      <c r="C75" s="49" t="s">
        <v>2657</v>
      </c>
      <c r="D75" s="69" t="s">
        <v>2658</v>
      </c>
      <c r="E75" s="49"/>
      <c r="F75" s="52"/>
      <c r="G75" s="51"/>
      <c r="H75" s="52"/>
      <c r="I75" s="51"/>
    </row>
    <row r="76" spans="2:9">
      <c r="B76" s="49" t="s">
        <v>89</v>
      </c>
      <c r="C76" s="49" t="s">
        <v>2516</v>
      </c>
      <c r="D76" s="51" t="s">
        <v>2659</v>
      </c>
      <c r="E76" s="49"/>
      <c r="F76" s="55" t="s">
        <v>1424</v>
      </c>
      <c r="G76" s="66" t="s">
        <v>2570</v>
      </c>
      <c r="H76" s="52"/>
      <c r="I76" s="51"/>
    </row>
    <row r="77" spans="2:9">
      <c r="B77" s="49" t="s">
        <v>89</v>
      </c>
      <c r="C77" s="49" t="s">
        <v>495</v>
      </c>
      <c r="D77" s="51" t="s">
        <v>2660</v>
      </c>
      <c r="E77" s="49"/>
      <c r="F77" s="55" t="s">
        <v>1424</v>
      </c>
      <c r="G77" s="53" t="s">
        <v>2999</v>
      </c>
      <c r="H77" s="52"/>
      <c r="I77" s="51"/>
    </row>
    <row r="78" spans="2:9">
      <c r="B78" s="49" t="s">
        <v>285</v>
      </c>
      <c r="C78" s="49" t="s">
        <v>243</v>
      </c>
      <c r="D78" s="51" t="s">
        <v>2661</v>
      </c>
      <c r="E78" s="49"/>
      <c r="F78" s="52" t="s">
        <v>571</v>
      </c>
      <c r="G78" s="53" t="s">
        <v>2999</v>
      </c>
      <c r="H78" s="55" t="s">
        <v>2662</v>
      </c>
      <c r="I78" s="51"/>
    </row>
    <row r="79" spans="2:9">
      <c r="B79" s="49" t="s">
        <v>285</v>
      </c>
      <c r="C79" s="49" t="s">
        <v>2548</v>
      </c>
      <c r="D79" s="51" t="s">
        <v>2663</v>
      </c>
      <c r="E79" s="49"/>
      <c r="F79" s="52" t="s">
        <v>571</v>
      </c>
      <c r="G79" s="53" t="s">
        <v>2999</v>
      </c>
      <c r="H79" s="55" t="s">
        <v>2664</v>
      </c>
      <c r="I79" s="51"/>
    </row>
    <row r="80" spans="2:9">
      <c r="B80" s="49" t="s">
        <v>285</v>
      </c>
      <c r="C80" s="49" t="s">
        <v>103</v>
      </c>
      <c r="D80" s="51" t="s">
        <v>2665</v>
      </c>
      <c r="E80" s="49"/>
      <c r="F80" s="52" t="s">
        <v>571</v>
      </c>
      <c r="G80" s="53" t="s">
        <v>2999</v>
      </c>
      <c r="H80" s="55" t="s">
        <v>2666</v>
      </c>
      <c r="I80" s="51"/>
    </row>
    <row r="81" spans="2:9">
      <c r="B81" s="49" t="s">
        <v>285</v>
      </c>
      <c r="C81" s="49" t="s">
        <v>2667</v>
      </c>
      <c r="D81" s="51" t="s">
        <v>2668</v>
      </c>
      <c r="E81" s="49"/>
      <c r="F81" s="52" t="s">
        <v>571</v>
      </c>
      <c r="G81" s="53" t="s">
        <v>2999</v>
      </c>
      <c r="H81" s="55" t="s">
        <v>2669</v>
      </c>
      <c r="I81" s="51"/>
    </row>
    <row r="82" spans="2:9">
      <c r="B82" s="49" t="s">
        <v>285</v>
      </c>
      <c r="C82" s="49" t="s">
        <v>2670</v>
      </c>
      <c r="D82" s="51" t="s">
        <v>2671</v>
      </c>
      <c r="E82" s="49"/>
      <c r="F82" s="52" t="s">
        <v>571</v>
      </c>
      <c r="G82" s="53" t="s">
        <v>2999</v>
      </c>
      <c r="H82" s="55" t="s">
        <v>2672</v>
      </c>
      <c r="I82" s="51"/>
    </row>
    <row r="83" spans="2:9">
      <c r="B83" s="49" t="s">
        <v>370</v>
      </c>
      <c r="C83" s="49" t="s">
        <v>828</v>
      </c>
      <c r="D83" s="51" t="s">
        <v>2673</v>
      </c>
      <c r="E83" s="49"/>
      <c r="F83" s="55" t="s">
        <v>1424</v>
      </c>
      <c r="G83" s="53" t="s">
        <v>2999</v>
      </c>
      <c r="H83" s="52"/>
      <c r="I83" s="51"/>
    </row>
    <row r="84" spans="2:9">
      <c r="B84" s="49" t="s">
        <v>31</v>
      </c>
      <c r="C84" s="49" t="s">
        <v>243</v>
      </c>
      <c r="D84" s="51"/>
      <c r="E84" s="49"/>
      <c r="F84" s="52"/>
      <c r="G84" s="51"/>
      <c r="H84" s="51" t="s">
        <v>2674</v>
      </c>
      <c r="I84" s="51"/>
    </row>
    <row r="85" spans="2:9">
      <c r="B85" s="49" t="s">
        <v>143</v>
      </c>
      <c r="C85" s="49" t="s">
        <v>2562</v>
      </c>
      <c r="D85" s="51"/>
      <c r="E85" s="49"/>
      <c r="F85" s="52"/>
      <c r="G85" s="51"/>
      <c r="H85" s="61" t="s">
        <v>2992</v>
      </c>
      <c r="I85" s="131" t="s">
        <v>2675</v>
      </c>
    </row>
    <row r="86" spans="2:9">
      <c r="B86" s="49" t="s">
        <v>290</v>
      </c>
      <c r="C86" s="49" t="s">
        <v>243</v>
      </c>
      <c r="D86" s="51"/>
      <c r="E86" s="49"/>
      <c r="F86" s="52"/>
      <c r="G86" s="51"/>
      <c r="H86" s="52" t="s">
        <v>2676</v>
      </c>
      <c r="I86" s="131" t="s">
        <v>2132</v>
      </c>
    </row>
    <row r="87" spans="2:9">
      <c r="B87" s="49" t="s">
        <v>290</v>
      </c>
      <c r="C87" s="49" t="s">
        <v>108</v>
      </c>
      <c r="D87" s="51"/>
      <c r="E87" s="49"/>
      <c r="F87" s="52"/>
      <c r="G87" s="51"/>
      <c r="H87" s="52" t="s">
        <v>2677</v>
      </c>
      <c r="I87" s="131" t="s">
        <v>2132</v>
      </c>
    </row>
    <row r="88" spans="2:9">
      <c r="B88" s="49" t="s">
        <v>290</v>
      </c>
      <c r="C88" s="49" t="s">
        <v>2607</v>
      </c>
      <c r="D88" s="51"/>
      <c r="E88" s="49"/>
      <c r="F88" s="52"/>
      <c r="G88" s="51"/>
      <c r="H88" s="52" t="s">
        <v>2678</v>
      </c>
      <c r="I88" s="131" t="s">
        <v>2132</v>
      </c>
    </row>
    <row r="89" spans="2:9">
      <c r="B89" s="49" t="s">
        <v>290</v>
      </c>
      <c r="C89" s="49" t="s">
        <v>2548</v>
      </c>
      <c r="D89" s="51"/>
      <c r="E89" s="49"/>
      <c r="F89" s="52"/>
      <c r="G89" s="51"/>
      <c r="H89" s="52" t="s">
        <v>2679</v>
      </c>
      <c r="I89" s="131" t="s">
        <v>2132</v>
      </c>
    </row>
    <row r="90" spans="2:9">
      <c r="B90" s="49" t="s">
        <v>63</v>
      </c>
      <c r="C90" s="49" t="s">
        <v>828</v>
      </c>
      <c r="D90" s="51" t="s">
        <v>2680</v>
      </c>
      <c r="E90" s="49"/>
      <c r="F90" s="55" t="s">
        <v>1424</v>
      </c>
      <c r="G90" s="53" t="s">
        <v>2999</v>
      </c>
      <c r="H90" s="52"/>
      <c r="I90" s="51"/>
    </row>
    <row r="91" spans="2:9">
      <c r="B91" s="49" t="s">
        <v>63</v>
      </c>
      <c r="C91" s="49" t="s">
        <v>103</v>
      </c>
      <c r="D91" s="51"/>
      <c r="E91" s="49"/>
      <c r="F91" s="52"/>
      <c r="G91" s="51"/>
      <c r="H91" s="52" t="s">
        <v>2681</v>
      </c>
      <c r="I91" s="131" t="s">
        <v>2132</v>
      </c>
    </row>
    <row r="92" spans="2:9">
      <c r="B92" s="49" t="s">
        <v>63</v>
      </c>
      <c r="C92" s="49" t="s">
        <v>2581</v>
      </c>
      <c r="D92" s="51" t="s">
        <v>2682</v>
      </c>
      <c r="E92" s="165" t="s">
        <v>2132</v>
      </c>
      <c r="F92" s="52" t="s">
        <v>571</v>
      </c>
      <c r="G92" s="53" t="s">
        <v>2999</v>
      </c>
      <c r="H92" s="55" t="s">
        <v>2683</v>
      </c>
      <c r="I92" s="53" t="s">
        <v>2132</v>
      </c>
    </row>
    <row r="93" spans="2:9">
      <c r="B93" s="49" t="s">
        <v>63</v>
      </c>
      <c r="C93" s="49" t="s">
        <v>495</v>
      </c>
      <c r="D93" s="51"/>
      <c r="E93" s="49"/>
      <c r="F93" s="52"/>
      <c r="G93" s="51"/>
      <c r="H93" s="52" t="s">
        <v>2684</v>
      </c>
      <c r="I93" s="131" t="s">
        <v>2132</v>
      </c>
    </row>
    <row r="94" spans="2:9">
      <c r="B94" s="49" t="s">
        <v>35</v>
      </c>
      <c r="C94" s="49" t="s">
        <v>2685</v>
      </c>
      <c r="D94" s="51"/>
      <c r="E94" s="49"/>
      <c r="F94" s="52" t="s">
        <v>1424</v>
      </c>
      <c r="G94" s="53" t="s">
        <v>2570</v>
      </c>
      <c r="H94" s="52" t="s">
        <v>2686</v>
      </c>
      <c r="I94" s="51"/>
    </row>
    <row r="95" spans="2:9">
      <c r="B95" s="49" t="s">
        <v>35</v>
      </c>
      <c r="C95" s="49" t="s">
        <v>2548</v>
      </c>
      <c r="D95" s="51"/>
      <c r="E95" s="49"/>
      <c r="F95" s="52"/>
      <c r="G95" s="51"/>
      <c r="H95" s="52" t="s">
        <v>2571</v>
      </c>
      <c r="I95" s="51"/>
    </row>
    <row r="96" spans="2:9">
      <c r="B96" s="49" t="s">
        <v>35</v>
      </c>
      <c r="C96" s="49" t="s">
        <v>828</v>
      </c>
      <c r="D96" s="51"/>
      <c r="E96" s="49"/>
      <c r="F96" s="52"/>
      <c r="G96" s="51"/>
      <c r="H96" s="52" t="s">
        <v>2687</v>
      </c>
      <c r="I96" s="51"/>
    </row>
    <row r="97" spans="2:9">
      <c r="B97" s="49" t="s">
        <v>35</v>
      </c>
      <c r="C97" s="49" t="s">
        <v>495</v>
      </c>
      <c r="D97" s="51"/>
      <c r="E97" s="49"/>
      <c r="F97" s="52"/>
      <c r="G97" s="51"/>
      <c r="H97" s="52"/>
      <c r="I97" s="51"/>
    </row>
    <row r="98" spans="2:9">
      <c r="B98" s="49" t="s">
        <v>146</v>
      </c>
      <c r="C98" s="49" t="s">
        <v>2520</v>
      </c>
      <c r="D98" s="51" t="s">
        <v>2688</v>
      </c>
      <c r="E98" s="49"/>
      <c r="F98" s="52" t="s">
        <v>571</v>
      </c>
      <c r="G98" s="53" t="s">
        <v>2999</v>
      </c>
      <c r="H98" s="52"/>
      <c r="I98" s="51"/>
    </row>
    <row r="99" spans="2:9">
      <c r="B99" s="49" t="s">
        <v>146</v>
      </c>
      <c r="C99" s="49" t="s">
        <v>828</v>
      </c>
      <c r="D99" s="51" t="s">
        <v>2689</v>
      </c>
      <c r="E99" s="49"/>
      <c r="F99" s="52" t="s">
        <v>571</v>
      </c>
      <c r="G99" s="53" t="s">
        <v>2999</v>
      </c>
      <c r="H99" s="52"/>
      <c r="I99" s="51"/>
    </row>
    <row r="100" spans="2:9">
      <c r="B100" s="49" t="s">
        <v>146</v>
      </c>
      <c r="C100" s="49" t="s">
        <v>495</v>
      </c>
      <c r="D100" s="51" t="s">
        <v>2690</v>
      </c>
      <c r="E100" s="49"/>
      <c r="F100" s="55" t="s">
        <v>1424</v>
      </c>
      <c r="G100" s="53" t="s">
        <v>2999</v>
      </c>
      <c r="H100" s="52"/>
      <c r="I100" s="51"/>
    </row>
    <row r="101" spans="2:9">
      <c r="B101" s="49" t="s">
        <v>147</v>
      </c>
      <c r="C101" s="49" t="s">
        <v>243</v>
      </c>
      <c r="D101" s="51"/>
      <c r="E101" s="49"/>
      <c r="F101" s="52"/>
      <c r="G101" s="51"/>
      <c r="H101" s="61" t="s">
        <v>2691</v>
      </c>
      <c r="I101" s="50" t="s">
        <v>1769</v>
      </c>
    </row>
    <row r="102" spans="2:9">
      <c r="B102" s="49" t="s">
        <v>147</v>
      </c>
      <c r="C102" s="49" t="s">
        <v>2565</v>
      </c>
      <c r="D102" s="51" t="s">
        <v>2692</v>
      </c>
      <c r="E102" s="49"/>
      <c r="F102" s="52" t="s">
        <v>571</v>
      </c>
      <c r="G102" s="53" t="s">
        <v>2693</v>
      </c>
      <c r="H102" s="52"/>
      <c r="I102" s="51"/>
    </row>
    <row r="103" spans="2:9">
      <c r="B103" s="49" t="s">
        <v>147</v>
      </c>
      <c r="C103" s="49" t="s">
        <v>828</v>
      </c>
      <c r="D103" s="51"/>
      <c r="E103" s="49"/>
      <c r="F103" s="52"/>
      <c r="G103" s="51"/>
      <c r="H103" s="68" t="s">
        <v>2694</v>
      </c>
      <c r="I103" s="69" t="s">
        <v>1769</v>
      </c>
    </row>
    <row r="104" spans="2:9">
      <c r="B104" s="49" t="s">
        <v>147</v>
      </c>
      <c r="C104" s="49" t="s">
        <v>2516</v>
      </c>
      <c r="D104" s="51" t="s">
        <v>2695</v>
      </c>
      <c r="E104" s="49"/>
      <c r="F104" s="55" t="s">
        <v>1424</v>
      </c>
      <c r="G104" s="66" t="s">
        <v>2570</v>
      </c>
      <c r="H104" s="68" t="s">
        <v>2696</v>
      </c>
      <c r="I104" s="50" t="s">
        <v>1769</v>
      </c>
    </row>
    <row r="105" spans="2:9">
      <c r="B105" s="49" t="s">
        <v>147</v>
      </c>
      <c r="C105" s="49" t="s">
        <v>2670</v>
      </c>
      <c r="D105" s="51"/>
      <c r="E105" s="49"/>
      <c r="F105" s="52"/>
      <c r="G105" s="51"/>
      <c r="H105" s="68" t="s">
        <v>2697</v>
      </c>
      <c r="I105" s="50" t="s">
        <v>2698</v>
      </c>
    </row>
    <row r="106" spans="2:9">
      <c r="B106" s="49" t="s">
        <v>147</v>
      </c>
      <c r="C106" s="49" t="s">
        <v>2667</v>
      </c>
      <c r="D106" s="51"/>
      <c r="E106" s="49"/>
      <c r="F106" s="52"/>
      <c r="G106" s="51"/>
      <c r="H106" s="68" t="s">
        <v>2699</v>
      </c>
      <c r="I106" s="66" t="s">
        <v>1769</v>
      </c>
    </row>
    <row r="107" spans="2:9">
      <c r="B107" s="49" t="s">
        <v>147</v>
      </c>
      <c r="C107" s="49" t="s">
        <v>107</v>
      </c>
      <c r="D107" s="51"/>
      <c r="E107" s="49"/>
      <c r="F107" s="52"/>
      <c r="G107" s="51"/>
      <c r="H107" s="68" t="s">
        <v>2700</v>
      </c>
      <c r="I107" s="66" t="s">
        <v>1769</v>
      </c>
    </row>
    <row r="108" spans="2:9">
      <c r="B108" s="49" t="s">
        <v>147</v>
      </c>
      <c r="C108" s="49" t="s">
        <v>2548</v>
      </c>
      <c r="D108" s="51"/>
      <c r="E108" s="49"/>
      <c r="F108" s="52"/>
      <c r="G108" s="51"/>
      <c r="H108" s="68" t="s">
        <v>2701</v>
      </c>
      <c r="I108" s="66" t="s">
        <v>1769</v>
      </c>
    </row>
    <row r="109" spans="2:9">
      <c r="B109" s="49" t="s">
        <v>148</v>
      </c>
      <c r="C109" s="49" t="s">
        <v>107</v>
      </c>
      <c r="D109" s="51"/>
      <c r="E109" s="49"/>
      <c r="F109" s="52"/>
      <c r="G109" s="51"/>
      <c r="H109" s="52" t="s">
        <v>2702</v>
      </c>
      <c r="I109" s="51"/>
    </row>
    <row r="110" spans="2:9">
      <c r="B110" s="49" t="s">
        <v>148</v>
      </c>
      <c r="C110" s="49" t="s">
        <v>103</v>
      </c>
      <c r="D110" s="51"/>
      <c r="E110" s="49"/>
      <c r="F110" s="52"/>
      <c r="G110" s="51"/>
      <c r="H110" s="52" t="s">
        <v>2703</v>
      </c>
      <c r="I110" s="131" t="s">
        <v>2518</v>
      </c>
    </row>
    <row r="111" spans="2:9">
      <c r="B111" s="49" t="s">
        <v>148</v>
      </c>
      <c r="C111" s="49" t="s">
        <v>2667</v>
      </c>
      <c r="D111" s="51"/>
      <c r="E111" s="49"/>
      <c r="F111" s="52"/>
      <c r="G111" s="51"/>
      <c r="H111" s="68" t="s">
        <v>2993</v>
      </c>
      <c r="I111" s="53" t="s">
        <v>2704</v>
      </c>
    </row>
    <row r="112" spans="2:9">
      <c r="B112" s="49" t="s">
        <v>148</v>
      </c>
      <c r="C112" s="49" t="s">
        <v>2670</v>
      </c>
      <c r="D112" s="51" t="s">
        <v>2705</v>
      </c>
      <c r="E112" s="49"/>
      <c r="F112" s="55" t="s">
        <v>1424</v>
      </c>
      <c r="G112" s="66" t="s">
        <v>3001</v>
      </c>
      <c r="H112" s="52"/>
      <c r="I112" s="51"/>
    </row>
    <row r="113" spans="2:9">
      <c r="B113" s="49" t="s">
        <v>148</v>
      </c>
      <c r="C113" s="49" t="s">
        <v>2707</v>
      </c>
      <c r="D113" s="51"/>
      <c r="E113" s="49"/>
      <c r="F113" s="52"/>
      <c r="G113" s="51"/>
      <c r="H113" s="52" t="s">
        <v>2708</v>
      </c>
      <c r="I113" s="131" t="s">
        <v>2066</v>
      </c>
    </row>
    <row r="114" spans="2:9">
      <c r="B114" s="49" t="s">
        <v>51</v>
      </c>
      <c r="C114" s="49" t="s">
        <v>828</v>
      </c>
      <c r="D114" s="51"/>
      <c r="E114" s="49"/>
      <c r="F114" s="52"/>
      <c r="G114" s="51"/>
      <c r="H114" s="52" t="s">
        <v>2709</v>
      </c>
      <c r="I114" s="50" t="s">
        <v>1388</v>
      </c>
    </row>
    <row r="115" spans="2:9">
      <c r="B115" s="49" t="s">
        <v>149</v>
      </c>
      <c r="C115" s="49" t="s">
        <v>103</v>
      </c>
      <c r="D115" s="51"/>
      <c r="E115" s="49"/>
      <c r="F115" s="52"/>
      <c r="G115" s="51"/>
      <c r="H115" s="52" t="s">
        <v>2710</v>
      </c>
      <c r="I115" s="51"/>
    </row>
    <row r="116" spans="2:9">
      <c r="B116" s="49" t="s">
        <v>699</v>
      </c>
      <c r="C116" s="49" t="s">
        <v>2548</v>
      </c>
      <c r="D116" s="51"/>
      <c r="E116" s="49"/>
      <c r="F116" s="52"/>
      <c r="G116" s="51"/>
      <c r="H116" s="52" t="s">
        <v>2711</v>
      </c>
      <c r="I116" s="51"/>
    </row>
    <row r="117" spans="2:9">
      <c r="B117" s="49" t="s">
        <v>699</v>
      </c>
      <c r="C117" s="49" t="s">
        <v>2516</v>
      </c>
      <c r="D117" s="51"/>
      <c r="E117" s="49"/>
      <c r="F117" s="52"/>
      <c r="G117" s="51"/>
      <c r="H117" s="52" t="s">
        <v>2643</v>
      </c>
      <c r="I117" s="51"/>
    </row>
    <row r="118" spans="2:9">
      <c r="B118" s="49" t="s">
        <v>699</v>
      </c>
      <c r="C118" s="49" t="s">
        <v>495</v>
      </c>
      <c r="D118" s="51"/>
      <c r="E118" s="49"/>
      <c r="F118" s="52"/>
      <c r="G118" s="51"/>
      <c r="H118" s="52" t="s">
        <v>2712</v>
      </c>
      <c r="I118" s="51"/>
    </row>
    <row r="119" spans="2:9">
      <c r="B119" s="49" t="s">
        <v>38</v>
      </c>
      <c r="C119" s="49" t="s">
        <v>828</v>
      </c>
      <c r="D119" s="51"/>
      <c r="E119" s="49"/>
      <c r="F119" s="52"/>
      <c r="G119" s="51"/>
      <c r="H119" s="52" t="s">
        <v>2713</v>
      </c>
      <c r="I119" s="53" t="s">
        <v>1004</v>
      </c>
    </row>
    <row r="120" spans="2:9">
      <c r="B120" s="49" t="s">
        <v>14</v>
      </c>
      <c r="C120" s="49" t="s">
        <v>828</v>
      </c>
      <c r="D120" s="51"/>
      <c r="E120" s="49"/>
      <c r="F120" s="52"/>
      <c r="G120" s="51"/>
      <c r="H120" s="52" t="s">
        <v>2713</v>
      </c>
      <c r="I120" s="50" t="s">
        <v>1006</v>
      </c>
    </row>
    <row r="121" spans="2:9">
      <c r="B121" s="49" t="s">
        <v>41</v>
      </c>
      <c r="C121" s="49" t="s">
        <v>243</v>
      </c>
      <c r="D121" s="51"/>
      <c r="E121" s="49"/>
      <c r="F121" s="52"/>
      <c r="G121" s="51"/>
      <c r="H121" s="52" t="s">
        <v>2714</v>
      </c>
      <c r="I121" s="131" t="s">
        <v>2715</v>
      </c>
    </row>
    <row r="122" spans="2:9">
      <c r="B122" s="49" t="s">
        <v>41</v>
      </c>
      <c r="C122" s="49" t="s">
        <v>2520</v>
      </c>
      <c r="D122" s="51"/>
      <c r="E122" s="49"/>
      <c r="F122" s="52"/>
      <c r="G122" s="51"/>
      <c r="H122" s="52" t="s">
        <v>2716</v>
      </c>
      <c r="I122" s="51"/>
    </row>
    <row r="123" spans="2:9">
      <c r="B123" s="49" t="s">
        <v>2559</v>
      </c>
      <c r="C123" s="49" t="s">
        <v>2786</v>
      </c>
      <c r="D123" s="51"/>
      <c r="E123" s="49"/>
      <c r="F123" s="52"/>
      <c r="G123" s="51"/>
      <c r="H123" s="52" t="s">
        <v>2717</v>
      </c>
      <c r="I123" s="51"/>
    </row>
    <row r="124" spans="2:9">
      <c r="B124" s="49" t="s">
        <v>41</v>
      </c>
      <c r="C124" s="49" t="s">
        <v>103</v>
      </c>
      <c r="D124" s="51"/>
      <c r="E124" s="49"/>
      <c r="F124" s="52"/>
      <c r="G124" s="51"/>
      <c r="H124" s="51" t="s">
        <v>2718</v>
      </c>
      <c r="I124" s="51"/>
    </row>
    <row r="125" spans="2:9">
      <c r="B125" s="49" t="s">
        <v>41</v>
      </c>
      <c r="C125" s="49" t="s">
        <v>2719</v>
      </c>
      <c r="D125" s="51"/>
      <c r="E125" s="49"/>
      <c r="F125" s="52"/>
      <c r="G125" s="51"/>
      <c r="H125" s="52" t="s">
        <v>2720</v>
      </c>
      <c r="I125" s="51"/>
    </row>
    <row r="126" spans="2:9">
      <c r="B126" s="49" t="s">
        <v>41</v>
      </c>
      <c r="C126" s="49" t="s">
        <v>495</v>
      </c>
      <c r="D126" s="51"/>
      <c r="E126" s="49"/>
      <c r="F126" s="52"/>
      <c r="G126" s="51"/>
      <c r="H126" s="52" t="s">
        <v>2721</v>
      </c>
      <c r="I126" s="51"/>
    </row>
    <row r="127" spans="2:9">
      <c r="B127" s="70" t="s">
        <v>2722</v>
      </c>
      <c r="C127" s="49" t="s">
        <v>243</v>
      </c>
      <c r="D127" s="51" t="s">
        <v>2723</v>
      </c>
      <c r="E127" s="49"/>
      <c r="F127" s="52" t="s">
        <v>571</v>
      </c>
      <c r="G127" s="53" t="s">
        <v>2724</v>
      </c>
      <c r="H127" s="52"/>
      <c r="I127" s="51"/>
    </row>
    <row r="128" spans="2:9">
      <c r="B128" s="70" t="s">
        <v>2725</v>
      </c>
      <c r="C128" s="49" t="s">
        <v>103</v>
      </c>
      <c r="D128" s="51" t="s">
        <v>2726</v>
      </c>
      <c r="E128" s="49"/>
      <c r="F128" s="52" t="s">
        <v>571</v>
      </c>
      <c r="G128" s="51" t="s">
        <v>2727</v>
      </c>
      <c r="H128" s="52" t="s">
        <v>330</v>
      </c>
      <c r="I128" s="51"/>
    </row>
    <row r="129" spans="2:9">
      <c r="B129" s="70" t="s">
        <v>2725</v>
      </c>
      <c r="C129" s="49" t="s">
        <v>103</v>
      </c>
      <c r="D129" s="51" t="s">
        <v>2583</v>
      </c>
      <c r="E129" s="49"/>
      <c r="F129" s="52" t="s">
        <v>571</v>
      </c>
      <c r="G129" s="51" t="s">
        <v>2727</v>
      </c>
      <c r="H129" s="55" t="s">
        <v>2728</v>
      </c>
      <c r="I129" s="51"/>
    </row>
    <row r="130" spans="2:9">
      <c r="B130" s="70" t="s">
        <v>2729</v>
      </c>
      <c r="C130" s="49" t="s">
        <v>2502</v>
      </c>
      <c r="D130" s="51"/>
      <c r="E130" s="49"/>
      <c r="F130" s="52"/>
      <c r="G130" s="51"/>
      <c r="H130" s="52" t="s">
        <v>2730</v>
      </c>
      <c r="I130" s="53" t="s">
        <v>2731</v>
      </c>
    </row>
    <row r="131" spans="2:9">
      <c r="B131" s="70" t="s">
        <v>2732</v>
      </c>
      <c r="C131" s="49" t="s">
        <v>103</v>
      </c>
      <c r="D131" s="51"/>
      <c r="E131" s="49"/>
      <c r="F131" s="52"/>
      <c r="G131" s="51"/>
      <c r="H131" s="52" t="s">
        <v>2733</v>
      </c>
      <c r="I131" s="53" t="s">
        <v>2734</v>
      </c>
    </row>
    <row r="132" spans="2:9">
      <c r="B132" s="70" t="s">
        <v>2735</v>
      </c>
      <c r="C132" s="49" t="s">
        <v>2736</v>
      </c>
      <c r="D132" s="51"/>
      <c r="E132" s="49"/>
      <c r="F132" s="52"/>
      <c r="G132" s="51"/>
      <c r="H132" s="52" t="s">
        <v>2737</v>
      </c>
      <c r="I132" s="131" t="s">
        <v>2738</v>
      </c>
    </row>
    <row r="133" spans="2:9">
      <c r="B133" s="70" t="s">
        <v>2735</v>
      </c>
      <c r="C133" s="49" t="s">
        <v>108</v>
      </c>
      <c r="D133" s="51"/>
      <c r="E133" s="49"/>
      <c r="F133" s="52"/>
      <c r="G133" s="51"/>
      <c r="H133" s="52" t="s">
        <v>2739</v>
      </c>
      <c r="I133" s="131" t="s">
        <v>2738</v>
      </c>
    </row>
    <row r="134" spans="2:9">
      <c r="B134" s="70" t="s">
        <v>2735</v>
      </c>
      <c r="C134" s="49" t="s">
        <v>2516</v>
      </c>
      <c r="D134" s="51" t="s">
        <v>2740</v>
      </c>
      <c r="E134" s="165" t="s">
        <v>2741</v>
      </c>
      <c r="F134" s="52" t="s">
        <v>571</v>
      </c>
      <c r="G134" s="51" t="s">
        <v>2727</v>
      </c>
      <c r="H134" s="52"/>
      <c r="I134" s="51"/>
    </row>
    <row r="135" spans="2:9">
      <c r="B135" s="70" t="s">
        <v>2735</v>
      </c>
      <c r="C135" s="49"/>
      <c r="D135" s="51"/>
      <c r="E135" s="49"/>
      <c r="F135" s="52"/>
      <c r="G135" s="51"/>
      <c r="H135" s="52" t="s">
        <v>2742</v>
      </c>
      <c r="I135" s="131" t="s">
        <v>2738</v>
      </c>
    </row>
    <row r="136" spans="2:9">
      <c r="B136" s="70" t="s">
        <v>2743</v>
      </c>
      <c r="C136" s="49" t="s">
        <v>103</v>
      </c>
      <c r="D136" s="51" t="s">
        <v>2744</v>
      </c>
      <c r="E136" s="49"/>
      <c r="F136" s="55" t="s">
        <v>1424</v>
      </c>
      <c r="G136" s="51" t="s">
        <v>2727</v>
      </c>
      <c r="H136" s="52"/>
      <c r="I136" s="51"/>
    </row>
    <row r="137" spans="2:9">
      <c r="B137" s="49" t="s">
        <v>50</v>
      </c>
      <c r="C137" s="49" t="s">
        <v>2548</v>
      </c>
      <c r="D137" s="51"/>
      <c r="E137" s="49"/>
      <c r="F137" s="52"/>
      <c r="G137" s="51"/>
      <c r="H137" s="52" t="s">
        <v>2745</v>
      </c>
      <c r="I137" s="51"/>
    </row>
    <row r="138" spans="2:9">
      <c r="B138" s="49" t="s">
        <v>50</v>
      </c>
      <c r="C138" s="49" t="s">
        <v>828</v>
      </c>
      <c r="D138" s="51"/>
      <c r="E138" s="49"/>
      <c r="F138" s="52"/>
      <c r="G138" s="51"/>
      <c r="H138" s="51" t="s">
        <v>2746</v>
      </c>
      <c r="I138" s="51"/>
    </row>
    <row r="139" spans="2:9">
      <c r="B139" s="49" t="s">
        <v>50</v>
      </c>
      <c r="C139" s="49" t="s">
        <v>3014</v>
      </c>
      <c r="D139" s="51"/>
      <c r="E139" s="49"/>
      <c r="F139" s="52"/>
      <c r="G139" s="51"/>
      <c r="H139" s="52" t="s">
        <v>2747</v>
      </c>
      <c r="I139" s="51"/>
    </row>
    <row r="140" spans="2:9">
      <c r="B140" s="49" t="s">
        <v>50</v>
      </c>
      <c r="C140" s="49" t="s">
        <v>2516</v>
      </c>
      <c r="D140" s="51" t="s">
        <v>2748</v>
      </c>
      <c r="E140" s="49"/>
      <c r="F140" s="52" t="s">
        <v>571</v>
      </c>
      <c r="G140" s="66" t="s">
        <v>2570</v>
      </c>
      <c r="H140" s="52"/>
      <c r="I140" s="51"/>
    </row>
    <row r="141" spans="2:9">
      <c r="B141" s="49" t="s">
        <v>50</v>
      </c>
      <c r="C141" s="49" t="s">
        <v>495</v>
      </c>
      <c r="D141" s="51"/>
      <c r="E141" s="49"/>
      <c r="F141" s="52"/>
      <c r="G141" s="51"/>
      <c r="H141" s="52" t="s">
        <v>2592</v>
      </c>
      <c r="I141" s="51"/>
    </row>
    <row r="142" spans="2:9">
      <c r="B142" s="49" t="s">
        <v>702</v>
      </c>
      <c r="C142" s="49" t="s">
        <v>103</v>
      </c>
      <c r="D142" s="51" t="s">
        <v>3002</v>
      </c>
      <c r="E142" s="165" t="s">
        <v>2132</v>
      </c>
      <c r="F142" s="52" t="s">
        <v>571</v>
      </c>
      <c r="G142" s="53" t="s">
        <v>2999</v>
      </c>
      <c r="H142" s="52"/>
      <c r="I142" s="51"/>
    </row>
    <row r="143" spans="2:9">
      <c r="B143" s="49" t="s">
        <v>701</v>
      </c>
      <c r="C143" s="49" t="s">
        <v>2749</v>
      </c>
      <c r="D143" s="51" t="s">
        <v>2750</v>
      </c>
      <c r="E143" s="49"/>
      <c r="F143" s="52" t="s">
        <v>571</v>
      </c>
      <c r="G143" s="66" t="s">
        <v>2570</v>
      </c>
      <c r="H143" s="52"/>
      <c r="I143" s="51"/>
    </row>
    <row r="144" spans="2:9">
      <c r="B144" s="49" t="s">
        <v>151</v>
      </c>
      <c r="C144" s="49" t="s">
        <v>2562</v>
      </c>
      <c r="D144" s="51"/>
      <c r="E144" s="49"/>
      <c r="F144" s="52"/>
      <c r="G144" s="51"/>
      <c r="H144" s="61" t="s">
        <v>2584</v>
      </c>
      <c r="I144" s="53" t="s">
        <v>2751</v>
      </c>
    </row>
    <row r="145" spans="2:9">
      <c r="B145" s="49" t="s">
        <v>152</v>
      </c>
      <c r="C145" s="49" t="s">
        <v>200</v>
      </c>
      <c r="D145" s="51"/>
      <c r="E145" s="49"/>
      <c r="F145" s="52"/>
      <c r="G145" s="51"/>
      <c r="H145" s="61" t="s">
        <v>2752</v>
      </c>
      <c r="I145" s="53" t="s">
        <v>2753</v>
      </c>
    </row>
    <row r="146" spans="2:9">
      <c r="B146" s="49" t="s">
        <v>153</v>
      </c>
      <c r="C146" s="49" t="s">
        <v>3003</v>
      </c>
      <c r="D146" s="51" t="s">
        <v>2754</v>
      </c>
      <c r="E146" s="49"/>
      <c r="F146" s="86" t="s">
        <v>2755</v>
      </c>
      <c r="G146" s="53" t="s">
        <v>2570</v>
      </c>
      <c r="H146" s="52"/>
      <c r="I146" s="51"/>
    </row>
    <row r="147" spans="2:9">
      <c r="B147" s="49" t="s">
        <v>153</v>
      </c>
      <c r="C147" s="49" t="s">
        <v>3004</v>
      </c>
      <c r="D147" s="51" t="s">
        <v>2756</v>
      </c>
      <c r="E147" s="49"/>
      <c r="F147" s="52" t="s">
        <v>571</v>
      </c>
      <c r="G147" s="53" t="s">
        <v>2570</v>
      </c>
      <c r="H147" s="52"/>
      <c r="I147" s="51"/>
    </row>
    <row r="148" spans="2:9">
      <c r="B148" s="49" t="s">
        <v>153</v>
      </c>
      <c r="C148" s="49" t="s">
        <v>3005</v>
      </c>
      <c r="D148" s="51" t="s">
        <v>2757</v>
      </c>
      <c r="E148" s="49"/>
      <c r="F148" s="55" t="s">
        <v>1424</v>
      </c>
      <c r="G148" s="53" t="s">
        <v>2570</v>
      </c>
      <c r="H148" s="52"/>
      <c r="I148" s="51"/>
    </row>
    <row r="149" spans="2:9">
      <c r="B149" s="49" t="s">
        <v>153</v>
      </c>
      <c r="C149" s="49" t="s">
        <v>103</v>
      </c>
      <c r="D149" s="51"/>
      <c r="E149" s="49"/>
      <c r="F149" s="52"/>
      <c r="G149" s="51"/>
      <c r="H149" s="52" t="s">
        <v>2758</v>
      </c>
      <c r="I149" s="51"/>
    </row>
    <row r="150" spans="2:9">
      <c r="B150" s="49" t="s">
        <v>153</v>
      </c>
      <c r="C150" s="49" t="s">
        <v>3006</v>
      </c>
      <c r="D150" s="51" t="s">
        <v>2759</v>
      </c>
      <c r="E150" s="49"/>
      <c r="F150" s="52" t="s">
        <v>571</v>
      </c>
      <c r="G150" s="66" t="s">
        <v>2570</v>
      </c>
      <c r="H150" s="52"/>
      <c r="I150" s="51"/>
    </row>
    <row r="151" spans="2:9">
      <c r="B151" s="49" t="s">
        <v>153</v>
      </c>
      <c r="C151" s="49" t="s">
        <v>3007</v>
      </c>
      <c r="D151" s="51" t="s">
        <v>2760</v>
      </c>
      <c r="E151" s="49"/>
      <c r="F151" s="52" t="s">
        <v>571</v>
      </c>
      <c r="G151" s="53" t="s">
        <v>2706</v>
      </c>
      <c r="H151" s="52"/>
      <c r="I151" s="51"/>
    </row>
    <row r="152" spans="2:9">
      <c r="B152" s="49" t="s">
        <v>154</v>
      </c>
      <c r="C152" s="49" t="s">
        <v>2761</v>
      </c>
      <c r="D152" s="51"/>
      <c r="E152" s="49"/>
      <c r="F152" s="52"/>
      <c r="G152" s="51"/>
      <c r="H152" s="52" t="s">
        <v>2762</v>
      </c>
      <c r="I152" s="131" t="s">
        <v>2132</v>
      </c>
    </row>
    <row r="153" spans="2:9">
      <c r="B153" s="49" t="s">
        <v>155</v>
      </c>
      <c r="C153" s="49" t="s">
        <v>243</v>
      </c>
      <c r="D153" s="51" t="s">
        <v>2763</v>
      </c>
      <c r="E153" s="49" t="s">
        <v>2764</v>
      </c>
      <c r="F153" s="52" t="s">
        <v>1424</v>
      </c>
      <c r="G153" s="53" t="s">
        <v>2999</v>
      </c>
      <c r="H153" s="55" t="s">
        <v>2765</v>
      </c>
      <c r="I153" s="51" t="s">
        <v>2764</v>
      </c>
    </row>
    <row r="154" spans="2:9">
      <c r="B154" s="49" t="s">
        <v>155</v>
      </c>
      <c r="C154" s="49" t="s">
        <v>103</v>
      </c>
      <c r="D154" s="51" t="s">
        <v>2583</v>
      </c>
      <c r="E154" s="49"/>
      <c r="F154" s="55" t="s">
        <v>1424</v>
      </c>
      <c r="G154" s="53" t="s">
        <v>2999</v>
      </c>
      <c r="H154" s="55" t="s">
        <v>2766</v>
      </c>
      <c r="I154" s="51"/>
    </row>
    <row r="155" spans="2:9">
      <c r="B155" s="49" t="s">
        <v>155</v>
      </c>
      <c r="C155" s="49" t="s">
        <v>495</v>
      </c>
      <c r="D155" s="51" t="s">
        <v>2767</v>
      </c>
      <c r="E155" s="49"/>
      <c r="F155" s="52" t="s">
        <v>571</v>
      </c>
      <c r="G155" s="53" t="s">
        <v>2999</v>
      </c>
      <c r="H155" s="52"/>
      <c r="I155" s="51"/>
    </row>
    <row r="156" spans="2:9">
      <c r="B156" s="49" t="s">
        <v>155</v>
      </c>
      <c r="C156" s="49" t="s">
        <v>2769</v>
      </c>
      <c r="D156" s="51"/>
      <c r="E156" s="49"/>
      <c r="F156" s="52"/>
      <c r="G156" s="51"/>
      <c r="H156" s="52" t="s">
        <v>2770</v>
      </c>
      <c r="I156" s="131" t="s">
        <v>2132</v>
      </c>
    </row>
    <row r="157" spans="2:9">
      <c r="B157" s="49" t="s">
        <v>303</v>
      </c>
      <c r="C157" s="49" t="s">
        <v>2520</v>
      </c>
      <c r="D157" s="51" t="s">
        <v>2771</v>
      </c>
      <c r="E157" s="49"/>
      <c r="F157" s="52" t="s">
        <v>571</v>
      </c>
      <c r="G157" s="53" t="s">
        <v>2999</v>
      </c>
      <c r="H157" s="52"/>
      <c r="I157" s="51"/>
    </row>
    <row r="158" spans="2:9">
      <c r="B158" s="49" t="s">
        <v>303</v>
      </c>
      <c r="C158" s="49" t="s">
        <v>828</v>
      </c>
      <c r="D158" s="51" t="s">
        <v>2772</v>
      </c>
      <c r="E158" s="49"/>
      <c r="F158" s="55" t="s">
        <v>1424</v>
      </c>
      <c r="G158" s="53" t="s">
        <v>2999</v>
      </c>
      <c r="H158" s="52"/>
      <c r="I158" s="51"/>
    </row>
    <row r="159" spans="2:9">
      <c r="B159" s="49" t="s">
        <v>303</v>
      </c>
      <c r="C159" s="49" t="s">
        <v>2516</v>
      </c>
      <c r="D159" s="51" t="s">
        <v>2773</v>
      </c>
      <c r="E159" s="49"/>
      <c r="F159" s="55" t="s">
        <v>1424</v>
      </c>
      <c r="G159" s="66" t="s">
        <v>2570</v>
      </c>
      <c r="H159" s="52"/>
      <c r="I159" s="51"/>
    </row>
    <row r="160" spans="2:9">
      <c r="B160" s="49" t="s">
        <v>303</v>
      </c>
      <c r="C160" s="49" t="s">
        <v>495</v>
      </c>
      <c r="D160" s="51" t="s">
        <v>2774</v>
      </c>
      <c r="E160" s="49"/>
      <c r="F160" s="52" t="s">
        <v>571</v>
      </c>
      <c r="G160" s="53" t="s">
        <v>2999</v>
      </c>
      <c r="H160" s="52"/>
      <c r="I160" s="51"/>
    </row>
    <row r="161" spans="2:9">
      <c r="B161" s="49" t="s">
        <v>9</v>
      </c>
      <c r="C161" s="49" t="s">
        <v>2548</v>
      </c>
      <c r="D161" s="51"/>
      <c r="E161" s="49"/>
      <c r="F161" s="52"/>
      <c r="G161" s="51"/>
      <c r="H161" s="52" t="s">
        <v>2584</v>
      </c>
      <c r="I161" s="51"/>
    </row>
    <row r="162" spans="2:9">
      <c r="B162" s="49" t="s">
        <v>156</v>
      </c>
      <c r="C162" s="49" t="s">
        <v>2621</v>
      </c>
      <c r="D162" s="51" t="s">
        <v>2775</v>
      </c>
      <c r="E162" s="49"/>
      <c r="F162" s="55" t="s">
        <v>1424</v>
      </c>
      <c r="G162" s="53" t="s">
        <v>2570</v>
      </c>
      <c r="H162" s="160" t="s">
        <v>2776</v>
      </c>
      <c r="I162" s="51"/>
    </row>
    <row r="163" spans="2:9">
      <c r="B163" s="49" t="s">
        <v>156</v>
      </c>
      <c r="C163" s="49" t="s">
        <v>243</v>
      </c>
      <c r="D163" s="51"/>
      <c r="E163" s="49"/>
      <c r="F163" s="52"/>
      <c r="G163" s="51"/>
      <c r="H163" s="52" t="s">
        <v>2777</v>
      </c>
      <c r="I163" s="53" t="s">
        <v>2530</v>
      </c>
    </row>
    <row r="164" spans="2:9">
      <c r="B164" s="49" t="s">
        <v>156</v>
      </c>
      <c r="C164" s="49" t="s">
        <v>2628</v>
      </c>
      <c r="D164" s="51"/>
      <c r="E164" s="49"/>
      <c r="F164" s="52"/>
      <c r="G164" s="51"/>
      <c r="H164" s="52" t="s">
        <v>2778</v>
      </c>
      <c r="I164" s="51"/>
    </row>
    <row r="165" spans="2:9">
      <c r="B165" s="49" t="s">
        <v>156</v>
      </c>
      <c r="C165" s="49" t="s">
        <v>2779</v>
      </c>
      <c r="D165" s="51"/>
      <c r="E165" s="49"/>
      <c r="F165" s="52"/>
      <c r="G165" s="51"/>
      <c r="H165" s="52" t="s">
        <v>2780</v>
      </c>
      <c r="I165" s="51"/>
    </row>
    <row r="166" spans="2:9">
      <c r="B166" s="49" t="s">
        <v>156</v>
      </c>
      <c r="C166" s="49" t="s">
        <v>2781</v>
      </c>
      <c r="D166" s="51"/>
      <c r="E166" s="49"/>
      <c r="F166" s="52"/>
      <c r="G166" s="51"/>
      <c r="H166" s="52" t="s">
        <v>2782</v>
      </c>
      <c r="I166" s="51"/>
    </row>
    <row r="167" spans="2:9">
      <c r="B167" s="49" t="s">
        <v>156</v>
      </c>
      <c r="C167" s="49" t="s">
        <v>2548</v>
      </c>
      <c r="D167" s="51"/>
      <c r="E167" s="49"/>
      <c r="F167" s="52"/>
      <c r="G167" s="51"/>
      <c r="H167" s="52" t="s">
        <v>2783</v>
      </c>
      <c r="I167" s="51"/>
    </row>
    <row r="168" spans="2:9">
      <c r="B168" s="49" t="s">
        <v>156</v>
      </c>
      <c r="C168" s="49" t="s">
        <v>2784</v>
      </c>
      <c r="D168" s="51"/>
      <c r="E168" s="49"/>
      <c r="F168" s="52"/>
      <c r="G168" s="51"/>
      <c r="H168" s="52" t="s">
        <v>2785</v>
      </c>
      <c r="I168" s="51"/>
    </row>
    <row r="169" spans="2:9">
      <c r="B169" s="49" t="s">
        <v>156</v>
      </c>
      <c r="C169" s="49" t="s">
        <v>2786</v>
      </c>
      <c r="D169" s="51"/>
      <c r="E169" s="49"/>
      <c r="F169" s="52"/>
      <c r="G169" s="51"/>
      <c r="H169" s="52" t="s">
        <v>2787</v>
      </c>
      <c r="I169" s="51"/>
    </row>
    <row r="170" spans="2:9">
      <c r="B170" s="49" t="s">
        <v>156</v>
      </c>
      <c r="C170" s="49" t="s">
        <v>2565</v>
      </c>
      <c r="D170" s="51"/>
      <c r="E170" s="49"/>
      <c r="F170" s="52"/>
      <c r="G170" s="51"/>
      <c r="H170" s="52" t="s">
        <v>2788</v>
      </c>
      <c r="I170" s="51"/>
    </row>
    <row r="171" spans="2:9">
      <c r="B171" s="49" t="s">
        <v>156</v>
      </c>
      <c r="C171" s="49" t="s">
        <v>103</v>
      </c>
      <c r="D171" s="51"/>
      <c r="E171" s="49"/>
      <c r="F171" s="52"/>
      <c r="G171" s="51"/>
      <c r="H171" s="52" t="s">
        <v>2783</v>
      </c>
      <c r="I171" s="51"/>
    </row>
    <row r="172" spans="2:9">
      <c r="B172" s="49" t="s">
        <v>156</v>
      </c>
      <c r="C172" s="49" t="s">
        <v>103</v>
      </c>
      <c r="D172" s="51"/>
      <c r="E172" s="49"/>
      <c r="F172" s="52"/>
      <c r="G172" s="51"/>
      <c r="H172" s="52" t="s">
        <v>2789</v>
      </c>
      <c r="I172" s="53" t="s">
        <v>2530</v>
      </c>
    </row>
    <row r="173" spans="2:9">
      <c r="B173" s="49" t="s">
        <v>156</v>
      </c>
      <c r="C173" s="49" t="s">
        <v>2581</v>
      </c>
      <c r="D173" s="51"/>
      <c r="E173" s="49"/>
      <c r="F173" s="52"/>
      <c r="G173" s="51"/>
      <c r="H173" s="52" t="s">
        <v>2790</v>
      </c>
      <c r="I173" s="51"/>
    </row>
    <row r="174" spans="2:9">
      <c r="B174" s="49" t="s">
        <v>156</v>
      </c>
      <c r="C174" s="49" t="s">
        <v>495</v>
      </c>
      <c r="D174" s="51"/>
      <c r="E174" s="49"/>
      <c r="F174" s="52"/>
      <c r="G174" s="51"/>
      <c r="H174" s="52" t="s">
        <v>2791</v>
      </c>
      <c r="I174" s="51"/>
    </row>
    <row r="175" spans="2:9">
      <c r="B175" s="49" t="s">
        <v>156</v>
      </c>
      <c r="C175" s="49" t="s">
        <v>495</v>
      </c>
      <c r="D175" s="51"/>
      <c r="E175" s="49"/>
      <c r="F175" s="52"/>
      <c r="G175" s="51"/>
      <c r="H175" s="52" t="s">
        <v>2792</v>
      </c>
      <c r="I175" s="53" t="s">
        <v>2530</v>
      </c>
    </row>
    <row r="176" spans="2:9">
      <c r="B176" s="49" t="s">
        <v>3013</v>
      </c>
      <c r="C176" s="49" t="s">
        <v>828</v>
      </c>
      <c r="D176" s="51" t="s">
        <v>2793</v>
      </c>
      <c r="E176" s="49"/>
      <c r="F176" s="52" t="s">
        <v>571</v>
      </c>
      <c r="G176" s="53" t="s">
        <v>2999</v>
      </c>
      <c r="H176" s="52"/>
      <c r="I176" s="51"/>
    </row>
    <row r="177" spans="2:9">
      <c r="B177" s="49" t="s">
        <v>618</v>
      </c>
      <c r="C177" s="49" t="s">
        <v>103</v>
      </c>
      <c r="D177" s="51"/>
      <c r="E177" s="49"/>
      <c r="F177" s="52"/>
      <c r="G177" s="51"/>
      <c r="H177" s="52" t="s">
        <v>2794</v>
      </c>
      <c r="I177" s="51"/>
    </row>
    <row r="178" spans="2:9">
      <c r="B178" s="49" t="s">
        <v>618</v>
      </c>
      <c r="C178" s="49" t="s">
        <v>2581</v>
      </c>
      <c r="D178" s="51"/>
      <c r="E178" s="49"/>
      <c r="F178" s="52"/>
      <c r="G178" s="51"/>
      <c r="H178" s="52" t="s">
        <v>2795</v>
      </c>
      <c r="I178" s="51"/>
    </row>
    <row r="179" spans="2:9">
      <c r="B179" s="49" t="s">
        <v>618</v>
      </c>
      <c r="C179" s="49" t="s">
        <v>495</v>
      </c>
      <c r="D179" s="51"/>
      <c r="E179" s="49"/>
      <c r="F179" s="52"/>
      <c r="G179" s="51"/>
      <c r="H179" s="52" t="s">
        <v>2796</v>
      </c>
      <c r="I179" s="51"/>
    </row>
    <row r="180" spans="2:9">
      <c r="B180" s="49" t="s">
        <v>158</v>
      </c>
      <c r="C180" s="49" t="s">
        <v>495</v>
      </c>
      <c r="D180" s="51" t="s">
        <v>2797</v>
      </c>
      <c r="E180" s="49"/>
      <c r="F180" s="52" t="s">
        <v>571</v>
      </c>
      <c r="G180" s="53" t="s">
        <v>2999</v>
      </c>
      <c r="H180" s="52"/>
      <c r="I180" s="51"/>
    </row>
    <row r="181" spans="2:9">
      <c r="B181" s="49" t="s">
        <v>55</v>
      </c>
      <c r="C181" s="49" t="s">
        <v>243</v>
      </c>
      <c r="D181" s="51" t="s">
        <v>2798</v>
      </c>
      <c r="E181" s="165" t="s">
        <v>1042</v>
      </c>
      <c r="F181" s="52" t="s">
        <v>571</v>
      </c>
      <c r="G181" s="53" t="s">
        <v>2999</v>
      </c>
      <c r="H181" s="55" t="s">
        <v>2799</v>
      </c>
      <c r="I181" s="53" t="s">
        <v>1042</v>
      </c>
    </row>
    <row r="182" spans="2:9">
      <c r="B182" s="49" t="s">
        <v>55</v>
      </c>
      <c r="C182" s="49" t="s">
        <v>828</v>
      </c>
      <c r="D182" s="51"/>
      <c r="E182" s="49"/>
      <c r="F182" s="52"/>
      <c r="G182" s="51"/>
      <c r="H182" s="52" t="s">
        <v>2800</v>
      </c>
      <c r="I182" s="53" t="s">
        <v>1042</v>
      </c>
    </row>
    <row r="183" spans="2:9">
      <c r="B183" s="49" t="s">
        <v>706</v>
      </c>
      <c r="C183" s="49" t="s">
        <v>103</v>
      </c>
      <c r="D183" s="51" t="s">
        <v>2801</v>
      </c>
      <c r="E183" s="165" t="s">
        <v>2132</v>
      </c>
      <c r="F183" s="52" t="s">
        <v>571</v>
      </c>
      <c r="G183" s="53" t="s">
        <v>2999</v>
      </c>
      <c r="H183" s="55" t="s">
        <v>2802</v>
      </c>
      <c r="I183" s="53" t="s">
        <v>2132</v>
      </c>
    </row>
    <row r="184" spans="2:9">
      <c r="B184" s="49" t="s">
        <v>706</v>
      </c>
      <c r="C184" s="49" t="s">
        <v>2581</v>
      </c>
      <c r="D184" s="51" t="s">
        <v>2663</v>
      </c>
      <c r="E184" s="165" t="s">
        <v>2132</v>
      </c>
      <c r="F184" s="52" t="s">
        <v>571</v>
      </c>
      <c r="G184" s="66" t="s">
        <v>2570</v>
      </c>
      <c r="H184" s="55" t="s">
        <v>2803</v>
      </c>
      <c r="I184" s="53" t="s">
        <v>2132</v>
      </c>
    </row>
    <row r="185" spans="2:9">
      <c r="B185" s="49" t="s">
        <v>706</v>
      </c>
      <c r="C185" s="49" t="s">
        <v>495</v>
      </c>
      <c r="D185" s="51" t="s">
        <v>2804</v>
      </c>
      <c r="E185" s="49"/>
      <c r="F185" s="52" t="s">
        <v>571</v>
      </c>
      <c r="G185" s="53" t="s">
        <v>2768</v>
      </c>
      <c r="H185" s="55" t="s">
        <v>2805</v>
      </c>
      <c r="I185" s="51"/>
    </row>
    <row r="186" spans="2:9">
      <c r="B186" s="49" t="s">
        <v>159</v>
      </c>
      <c r="C186" s="49" t="s">
        <v>2670</v>
      </c>
      <c r="D186" s="51"/>
      <c r="E186" s="49"/>
      <c r="F186" s="52"/>
      <c r="G186" s="51"/>
      <c r="H186" s="52" t="s">
        <v>2806</v>
      </c>
      <c r="I186" s="131" t="s">
        <v>2533</v>
      </c>
    </row>
    <row r="187" spans="2:9">
      <c r="B187" s="49" t="s">
        <v>161</v>
      </c>
      <c r="C187" s="49" t="s">
        <v>3008</v>
      </c>
      <c r="D187" s="51" t="s">
        <v>2807</v>
      </c>
      <c r="E187" s="49"/>
      <c r="F187" s="52"/>
      <c r="G187" s="51"/>
      <c r="H187" s="52"/>
      <c r="I187" s="51"/>
    </row>
    <row r="188" spans="2:9">
      <c r="B188" s="49" t="s">
        <v>161</v>
      </c>
      <c r="C188" s="49" t="s">
        <v>3009</v>
      </c>
      <c r="D188" s="51" t="s">
        <v>2808</v>
      </c>
      <c r="E188" s="49"/>
      <c r="F188" s="52" t="s">
        <v>1424</v>
      </c>
      <c r="G188" s="53" t="s">
        <v>2570</v>
      </c>
      <c r="H188" s="52"/>
      <c r="I188" s="51"/>
    </row>
    <row r="189" spans="2:9">
      <c r="B189" s="49" t="s">
        <v>161</v>
      </c>
      <c r="C189" s="49" t="s">
        <v>3010</v>
      </c>
      <c r="D189" s="51" t="s">
        <v>2809</v>
      </c>
      <c r="E189" s="49"/>
      <c r="F189" s="52"/>
      <c r="G189" s="51"/>
      <c r="H189" s="52"/>
      <c r="I189" s="51"/>
    </row>
    <row r="190" spans="2:9">
      <c r="B190" s="49" t="s">
        <v>161</v>
      </c>
      <c r="C190" s="49" t="s">
        <v>103</v>
      </c>
      <c r="D190" s="51" t="s">
        <v>2810</v>
      </c>
      <c r="E190" s="49"/>
      <c r="F190" s="55" t="s">
        <v>1424</v>
      </c>
      <c r="G190" s="53" t="s">
        <v>2999</v>
      </c>
      <c r="H190" s="52"/>
      <c r="I190" s="51"/>
    </row>
    <row r="191" spans="2:9">
      <c r="B191" s="49" t="s">
        <v>161</v>
      </c>
      <c r="C191" s="49" t="s">
        <v>495</v>
      </c>
      <c r="D191" s="51" t="s">
        <v>2811</v>
      </c>
      <c r="E191" s="49"/>
      <c r="F191" s="52" t="s">
        <v>571</v>
      </c>
      <c r="G191" s="53" t="s">
        <v>2999</v>
      </c>
      <c r="H191" s="52"/>
      <c r="I191" s="51"/>
    </row>
    <row r="192" spans="2:9">
      <c r="B192" s="49" t="s">
        <v>62</v>
      </c>
      <c r="C192" s="49" t="s">
        <v>243</v>
      </c>
      <c r="D192" s="51"/>
      <c r="E192" s="49"/>
      <c r="F192" s="52"/>
      <c r="G192" s="51"/>
      <c r="H192" s="51" t="s">
        <v>2812</v>
      </c>
      <c r="I192" s="51"/>
    </row>
    <row r="193" spans="2:9">
      <c r="B193" s="49" t="s">
        <v>62</v>
      </c>
      <c r="C193" s="49" t="s">
        <v>2516</v>
      </c>
      <c r="D193" s="51" t="s">
        <v>2813</v>
      </c>
      <c r="E193" s="49"/>
      <c r="F193" s="52" t="s">
        <v>1424</v>
      </c>
      <c r="G193" s="66" t="s">
        <v>2570</v>
      </c>
      <c r="H193" s="52"/>
      <c r="I193" s="51"/>
    </row>
    <row r="194" spans="2:9">
      <c r="B194" s="49" t="s">
        <v>42</v>
      </c>
      <c r="C194" s="49" t="s">
        <v>828</v>
      </c>
      <c r="D194" s="51"/>
      <c r="E194" s="49"/>
      <c r="F194" s="52"/>
      <c r="G194" s="51"/>
      <c r="H194" s="52" t="s">
        <v>2814</v>
      </c>
      <c r="I194" s="53" t="s">
        <v>1054</v>
      </c>
    </row>
    <row r="195" spans="2:9">
      <c r="B195" s="49" t="s">
        <v>39</v>
      </c>
      <c r="C195" s="49" t="s">
        <v>243</v>
      </c>
      <c r="D195" s="51" t="s">
        <v>2815</v>
      </c>
      <c r="E195" s="165" t="s">
        <v>2132</v>
      </c>
      <c r="F195" s="55" t="s">
        <v>1424</v>
      </c>
      <c r="G195" s="53" t="s">
        <v>2999</v>
      </c>
      <c r="H195" s="52"/>
      <c r="I195" s="51"/>
    </row>
    <row r="196" spans="2:9">
      <c r="B196" s="49" t="s">
        <v>164</v>
      </c>
      <c r="C196" s="49" t="s">
        <v>828</v>
      </c>
      <c r="D196" s="51" t="s">
        <v>2816</v>
      </c>
      <c r="E196" s="49"/>
      <c r="F196" s="52" t="s">
        <v>571</v>
      </c>
      <c r="G196" s="53" t="s">
        <v>2999</v>
      </c>
      <c r="H196" s="52"/>
      <c r="I196" s="51"/>
    </row>
    <row r="197" spans="2:9">
      <c r="B197" s="49" t="s">
        <v>164</v>
      </c>
      <c r="C197" s="49" t="s">
        <v>243</v>
      </c>
      <c r="D197" s="51" t="s">
        <v>2817</v>
      </c>
      <c r="E197" s="165" t="s">
        <v>2132</v>
      </c>
      <c r="F197" s="52" t="s">
        <v>571</v>
      </c>
      <c r="G197" s="53" t="s">
        <v>2999</v>
      </c>
      <c r="H197" s="55" t="s">
        <v>2818</v>
      </c>
      <c r="I197" s="53" t="s">
        <v>2132</v>
      </c>
    </row>
    <row r="198" spans="2:9">
      <c r="B198" s="49" t="s">
        <v>164</v>
      </c>
      <c r="C198" s="49" t="s">
        <v>495</v>
      </c>
      <c r="D198" s="51" t="s">
        <v>2819</v>
      </c>
      <c r="E198" s="165" t="s">
        <v>2132</v>
      </c>
      <c r="F198" s="52" t="s">
        <v>571</v>
      </c>
      <c r="G198" s="53" t="s">
        <v>2999</v>
      </c>
      <c r="H198" s="55" t="s">
        <v>2820</v>
      </c>
      <c r="I198" s="53" t="s">
        <v>2132</v>
      </c>
    </row>
    <row r="199" spans="2:9">
      <c r="B199" s="49" t="s">
        <v>8</v>
      </c>
      <c r="C199" s="49" t="s">
        <v>828</v>
      </c>
      <c r="D199" s="51"/>
      <c r="E199" s="49"/>
      <c r="F199" s="52"/>
      <c r="G199" s="51"/>
      <c r="H199" s="52" t="s">
        <v>2821</v>
      </c>
      <c r="I199" s="53" t="s">
        <v>1530</v>
      </c>
    </row>
    <row r="200" spans="2:9">
      <c r="B200" s="49" t="s">
        <v>8</v>
      </c>
      <c r="C200" s="49" t="s">
        <v>2516</v>
      </c>
      <c r="D200" s="51" t="s">
        <v>2822</v>
      </c>
      <c r="E200" s="165" t="s">
        <v>2132</v>
      </c>
      <c r="F200" s="52" t="s">
        <v>571</v>
      </c>
      <c r="G200" s="66" t="s">
        <v>2570</v>
      </c>
      <c r="H200" s="55" t="s">
        <v>2823</v>
      </c>
      <c r="I200" s="53" t="s">
        <v>2132</v>
      </c>
    </row>
    <row r="201" spans="2:9">
      <c r="B201" s="49" t="s">
        <v>59</v>
      </c>
      <c r="C201" s="49" t="s">
        <v>2824</v>
      </c>
      <c r="D201" s="51"/>
      <c r="E201" s="49"/>
      <c r="F201" s="52"/>
      <c r="G201" s="51"/>
      <c r="H201" s="52" t="s">
        <v>2825</v>
      </c>
      <c r="I201" s="51"/>
    </row>
    <row r="202" spans="2:9">
      <c r="B202" s="49" t="s">
        <v>59</v>
      </c>
      <c r="C202" s="49" t="s">
        <v>2826</v>
      </c>
      <c r="D202" s="51"/>
      <c r="E202" s="49"/>
      <c r="F202" s="52"/>
      <c r="G202" s="51"/>
      <c r="H202" s="52" t="s">
        <v>2827</v>
      </c>
      <c r="I202" s="51"/>
    </row>
    <row r="203" spans="2:9">
      <c r="B203" s="49" t="s">
        <v>59</v>
      </c>
      <c r="C203" s="49" t="s">
        <v>103</v>
      </c>
      <c r="D203" s="51"/>
      <c r="E203" s="49"/>
      <c r="F203" s="52"/>
      <c r="G203" s="51"/>
      <c r="H203" s="52" t="s">
        <v>2828</v>
      </c>
      <c r="I203" s="51"/>
    </row>
    <row r="204" spans="2:9">
      <c r="B204" s="49" t="s">
        <v>59</v>
      </c>
      <c r="C204" s="49" t="s">
        <v>2829</v>
      </c>
      <c r="D204" s="51"/>
      <c r="E204" s="49"/>
      <c r="F204" s="52"/>
      <c r="G204" s="51"/>
      <c r="H204" s="52" t="s">
        <v>2830</v>
      </c>
      <c r="I204" s="51"/>
    </row>
    <row r="205" spans="2:9">
      <c r="B205" s="49" t="s">
        <v>59</v>
      </c>
      <c r="C205" s="49" t="s">
        <v>2831</v>
      </c>
      <c r="D205" s="51"/>
      <c r="E205" s="49"/>
      <c r="F205" s="52"/>
      <c r="G205" s="51"/>
      <c r="H205" s="52" t="s">
        <v>2832</v>
      </c>
      <c r="I205" s="51"/>
    </row>
    <row r="206" spans="2:9">
      <c r="B206" s="49" t="s">
        <v>28</v>
      </c>
      <c r="C206" s="49" t="s">
        <v>2502</v>
      </c>
      <c r="D206" s="51"/>
      <c r="E206" s="49"/>
      <c r="F206" s="52"/>
      <c r="G206" s="51"/>
      <c r="H206" s="52" t="s">
        <v>2539</v>
      </c>
      <c r="I206" s="51"/>
    </row>
    <row r="207" spans="2:9">
      <c r="B207" s="49" t="s">
        <v>28</v>
      </c>
      <c r="C207" s="49" t="s">
        <v>828</v>
      </c>
      <c r="D207" s="51"/>
      <c r="E207" s="49"/>
      <c r="F207" s="52"/>
      <c r="G207" s="51"/>
      <c r="H207" s="52" t="s">
        <v>2833</v>
      </c>
      <c r="I207" s="53" t="s">
        <v>2178</v>
      </c>
    </row>
    <row r="208" spans="2:9">
      <c r="B208" s="49" t="s">
        <v>37</v>
      </c>
      <c r="C208" s="49" t="s">
        <v>2520</v>
      </c>
      <c r="D208" s="51"/>
      <c r="E208" s="49"/>
      <c r="F208" s="52"/>
      <c r="G208" s="51"/>
      <c r="H208" s="52" t="s">
        <v>2834</v>
      </c>
      <c r="I208" s="51"/>
    </row>
    <row r="209" spans="2:9">
      <c r="B209" s="49" t="s">
        <v>3012</v>
      </c>
      <c r="C209" s="49" t="s">
        <v>2786</v>
      </c>
      <c r="D209" s="51"/>
      <c r="E209" s="49"/>
      <c r="F209" s="52"/>
      <c r="G209" s="51"/>
      <c r="H209" s="52" t="s">
        <v>2728</v>
      </c>
      <c r="I209" s="51"/>
    </row>
    <row r="210" spans="2:9">
      <c r="B210" s="49" t="s">
        <v>37</v>
      </c>
      <c r="C210" s="49" t="s">
        <v>2835</v>
      </c>
      <c r="D210" s="51"/>
      <c r="E210" s="49"/>
      <c r="F210" s="52"/>
      <c r="G210" s="51"/>
      <c r="H210" s="52" t="s">
        <v>2836</v>
      </c>
      <c r="I210" s="51"/>
    </row>
    <row r="211" spans="2:9">
      <c r="B211" s="49" t="s">
        <v>37</v>
      </c>
      <c r="C211" s="49" t="s">
        <v>2581</v>
      </c>
      <c r="D211" s="51"/>
      <c r="E211" s="49"/>
      <c r="F211" s="52"/>
      <c r="G211" s="51"/>
      <c r="H211" s="52" t="s">
        <v>2629</v>
      </c>
      <c r="I211" s="51"/>
    </row>
    <row r="212" spans="2:9">
      <c r="B212" s="49" t="s">
        <v>37</v>
      </c>
      <c r="C212" s="49" t="s">
        <v>495</v>
      </c>
      <c r="D212" s="51"/>
      <c r="E212" s="49"/>
      <c r="F212" s="52"/>
      <c r="G212" s="51"/>
      <c r="H212" s="52" t="s">
        <v>2646</v>
      </c>
      <c r="I212" s="51"/>
    </row>
    <row r="213" spans="2:9">
      <c r="B213" s="49" t="s">
        <v>167</v>
      </c>
      <c r="C213" s="49" t="s">
        <v>2621</v>
      </c>
      <c r="D213" s="51" t="s">
        <v>2837</v>
      </c>
      <c r="E213" s="49"/>
      <c r="F213" s="52"/>
      <c r="G213" s="51"/>
      <c r="H213" s="52"/>
      <c r="I213" s="51"/>
    </row>
    <row r="214" spans="2:9">
      <c r="B214" s="49" t="s">
        <v>632</v>
      </c>
      <c r="C214" s="49" t="s">
        <v>243</v>
      </c>
      <c r="D214" s="51"/>
      <c r="E214" s="49"/>
      <c r="F214" s="52"/>
      <c r="G214" s="51"/>
      <c r="H214" s="61" t="s">
        <v>2838</v>
      </c>
      <c r="I214" s="53" t="s">
        <v>2839</v>
      </c>
    </row>
    <row r="215" spans="2:9">
      <c r="B215" s="49" t="s">
        <v>44</v>
      </c>
      <c r="C215" s="49" t="s">
        <v>2502</v>
      </c>
      <c r="D215" s="51"/>
      <c r="E215" s="49"/>
      <c r="F215" s="52"/>
      <c r="G215" s="51"/>
      <c r="H215" s="52" t="s">
        <v>2994</v>
      </c>
      <c r="I215" s="53" t="s">
        <v>2201</v>
      </c>
    </row>
    <row r="216" spans="2:9">
      <c r="B216" s="49" t="s">
        <v>1090</v>
      </c>
      <c r="C216" s="49" t="s">
        <v>2520</v>
      </c>
      <c r="D216" s="51" t="s">
        <v>2840</v>
      </c>
      <c r="E216" s="49"/>
      <c r="F216" s="52" t="s">
        <v>571</v>
      </c>
      <c r="G216" s="53" t="s">
        <v>2999</v>
      </c>
      <c r="H216" s="52"/>
      <c r="I216" s="51"/>
    </row>
    <row r="217" spans="2:9">
      <c r="B217" s="49" t="s">
        <v>1090</v>
      </c>
      <c r="C217" s="49" t="s">
        <v>103</v>
      </c>
      <c r="D217" s="51" t="s">
        <v>2841</v>
      </c>
      <c r="E217" s="49"/>
      <c r="F217" s="55" t="s">
        <v>1424</v>
      </c>
      <c r="G217" s="53" t="s">
        <v>2999</v>
      </c>
      <c r="H217" s="52"/>
      <c r="I217" s="51"/>
    </row>
    <row r="218" spans="2:9">
      <c r="B218" s="49" t="s">
        <v>1090</v>
      </c>
      <c r="C218" s="49" t="s">
        <v>2581</v>
      </c>
      <c r="D218" s="51" t="s">
        <v>2842</v>
      </c>
      <c r="E218" s="49"/>
      <c r="F218" s="52"/>
      <c r="G218" s="51"/>
      <c r="H218" s="52"/>
      <c r="I218" s="51"/>
    </row>
    <row r="219" spans="2:9">
      <c r="B219" s="49" t="s">
        <v>1090</v>
      </c>
      <c r="C219" s="49" t="s">
        <v>495</v>
      </c>
      <c r="D219" s="51" t="s">
        <v>2843</v>
      </c>
      <c r="E219" s="49"/>
      <c r="F219" s="52"/>
      <c r="G219" s="51"/>
      <c r="H219" s="52"/>
      <c r="I219" s="51"/>
    </row>
    <row r="220" spans="2:9">
      <c r="B220" s="49" t="s">
        <v>45</v>
      </c>
      <c r="C220" s="49" t="s">
        <v>243</v>
      </c>
      <c r="D220" s="51"/>
      <c r="E220" s="49"/>
      <c r="F220" s="52"/>
      <c r="G220" s="51"/>
      <c r="H220" s="52" t="s">
        <v>2844</v>
      </c>
      <c r="I220" s="53" t="s">
        <v>2845</v>
      </c>
    </row>
    <row r="221" spans="2:9">
      <c r="B221" s="49" t="s">
        <v>45</v>
      </c>
      <c r="C221" s="49" t="s">
        <v>2520</v>
      </c>
      <c r="D221" s="51"/>
      <c r="E221" s="49"/>
      <c r="F221" s="52"/>
      <c r="G221" s="51"/>
      <c r="H221" s="52" t="s">
        <v>2846</v>
      </c>
      <c r="I221" s="51"/>
    </row>
    <row r="222" spans="2:9">
      <c r="B222" s="49" t="s">
        <v>45</v>
      </c>
      <c r="C222" s="49" t="s">
        <v>2548</v>
      </c>
      <c r="D222" s="51"/>
      <c r="E222" s="49"/>
      <c r="F222" s="52"/>
      <c r="G222" s="51"/>
      <c r="H222" s="52" t="s">
        <v>2847</v>
      </c>
      <c r="I222" s="51"/>
    </row>
    <row r="223" spans="2:9">
      <c r="B223" s="49" t="s">
        <v>45</v>
      </c>
      <c r="C223" s="49" t="s">
        <v>828</v>
      </c>
      <c r="D223" s="51"/>
      <c r="E223" s="49"/>
      <c r="F223" s="52"/>
      <c r="G223" s="51"/>
      <c r="H223" s="52" t="s">
        <v>2848</v>
      </c>
      <c r="I223" s="51"/>
    </row>
    <row r="224" spans="2:9">
      <c r="B224" s="49" t="s">
        <v>45</v>
      </c>
      <c r="C224" s="49" t="s">
        <v>2565</v>
      </c>
      <c r="D224" s="51"/>
      <c r="E224" s="49"/>
      <c r="F224" s="52"/>
      <c r="G224" s="51"/>
      <c r="H224" s="52" t="s">
        <v>2849</v>
      </c>
      <c r="I224" s="51"/>
    </row>
    <row r="225" spans="2:9">
      <c r="B225" s="49" t="s">
        <v>45</v>
      </c>
      <c r="C225" s="49" t="s">
        <v>103</v>
      </c>
      <c r="D225" s="51"/>
      <c r="E225" s="49"/>
      <c r="F225" s="52"/>
      <c r="G225" s="51"/>
      <c r="H225" s="52" t="s">
        <v>2850</v>
      </c>
      <c r="I225" s="51"/>
    </row>
    <row r="226" spans="2:9">
      <c r="B226" s="49" t="s">
        <v>45</v>
      </c>
      <c r="C226" s="49" t="s">
        <v>495</v>
      </c>
      <c r="D226" s="51"/>
      <c r="E226" s="49"/>
      <c r="F226" s="52"/>
      <c r="G226" s="51"/>
      <c r="H226" s="52" t="s">
        <v>2851</v>
      </c>
      <c r="I226" s="51"/>
    </row>
    <row r="227" spans="2:9">
      <c r="B227" s="49" t="s">
        <v>168</v>
      </c>
      <c r="C227" s="49" t="s">
        <v>2670</v>
      </c>
      <c r="D227" s="51"/>
      <c r="E227" s="49"/>
      <c r="F227" s="52"/>
      <c r="G227" s="51"/>
      <c r="H227" s="52" t="s">
        <v>2852</v>
      </c>
      <c r="I227" s="51"/>
    </row>
    <row r="228" spans="2:9">
      <c r="B228" s="49" t="s">
        <v>169</v>
      </c>
      <c r="C228" s="49" t="s">
        <v>243</v>
      </c>
      <c r="D228" s="51" t="s">
        <v>2853</v>
      </c>
      <c r="E228" s="165" t="s">
        <v>1839</v>
      </c>
      <c r="F228" s="52" t="s">
        <v>571</v>
      </c>
      <c r="G228" s="53" t="s">
        <v>2215</v>
      </c>
      <c r="H228" s="55" t="s">
        <v>2854</v>
      </c>
      <c r="I228" s="53" t="s">
        <v>2855</v>
      </c>
    </row>
    <row r="229" spans="2:9">
      <c r="B229" s="49" t="s">
        <v>169</v>
      </c>
      <c r="C229" s="49" t="s">
        <v>828</v>
      </c>
      <c r="D229" s="51" t="s">
        <v>2856</v>
      </c>
      <c r="E229" s="165" t="s">
        <v>2855</v>
      </c>
      <c r="F229" s="55" t="s">
        <v>1424</v>
      </c>
      <c r="G229" s="53" t="s">
        <v>2999</v>
      </c>
      <c r="H229" s="55" t="s">
        <v>2857</v>
      </c>
      <c r="I229" s="53" t="s">
        <v>2855</v>
      </c>
    </row>
    <row r="230" spans="2:9">
      <c r="B230" s="49" t="s">
        <v>169</v>
      </c>
      <c r="C230" s="49" t="s">
        <v>495</v>
      </c>
      <c r="D230" s="51" t="s">
        <v>2858</v>
      </c>
      <c r="E230" s="165" t="s">
        <v>2855</v>
      </c>
      <c r="F230" s="55" t="s">
        <v>1424</v>
      </c>
      <c r="G230" s="53" t="s">
        <v>2215</v>
      </c>
      <c r="H230" s="55" t="s">
        <v>2859</v>
      </c>
      <c r="I230" s="53" t="s">
        <v>2855</v>
      </c>
    </row>
    <row r="231" spans="2:9">
      <c r="B231" s="49" t="s">
        <v>169</v>
      </c>
      <c r="C231" s="49" t="s">
        <v>2516</v>
      </c>
      <c r="D231" s="51" t="s">
        <v>2860</v>
      </c>
      <c r="E231" s="165" t="s">
        <v>2855</v>
      </c>
      <c r="F231" s="52" t="s">
        <v>571</v>
      </c>
      <c r="G231" s="66" t="s">
        <v>2570</v>
      </c>
      <c r="H231" s="55" t="s">
        <v>2861</v>
      </c>
      <c r="I231" s="53" t="s">
        <v>2855</v>
      </c>
    </row>
    <row r="232" spans="2:9">
      <c r="B232" s="49" t="s">
        <v>169</v>
      </c>
      <c r="C232" s="49" t="s">
        <v>2862</v>
      </c>
      <c r="D232" s="51" t="s">
        <v>2863</v>
      </c>
      <c r="E232" s="165" t="s">
        <v>2855</v>
      </c>
      <c r="F232" s="52" t="s">
        <v>1424</v>
      </c>
      <c r="G232" s="53" t="s">
        <v>2999</v>
      </c>
      <c r="H232" s="55" t="s">
        <v>2864</v>
      </c>
      <c r="I232" s="53" t="s">
        <v>2855</v>
      </c>
    </row>
    <row r="233" spans="2:9">
      <c r="B233" s="49" t="s">
        <v>638</v>
      </c>
      <c r="C233" s="49" t="s">
        <v>243</v>
      </c>
      <c r="D233" s="51"/>
      <c r="E233" s="49"/>
      <c r="F233" s="52"/>
      <c r="G233" s="51"/>
      <c r="H233" s="52" t="s">
        <v>2865</v>
      </c>
      <c r="I233" s="131" t="s">
        <v>2132</v>
      </c>
    </row>
    <row r="234" spans="2:9">
      <c r="B234" s="49" t="s">
        <v>638</v>
      </c>
      <c r="C234" s="49" t="s">
        <v>245</v>
      </c>
      <c r="D234" s="51"/>
      <c r="E234" s="49"/>
      <c r="F234" s="52"/>
      <c r="G234" s="51"/>
      <c r="H234" s="52" t="s">
        <v>2866</v>
      </c>
      <c r="I234" s="131" t="s">
        <v>2132</v>
      </c>
    </row>
    <row r="235" spans="2:9">
      <c r="B235" s="49" t="s">
        <v>638</v>
      </c>
      <c r="C235" s="49" t="s">
        <v>2516</v>
      </c>
      <c r="D235" s="51"/>
      <c r="E235" s="49"/>
      <c r="F235" s="52"/>
      <c r="G235" s="51"/>
      <c r="H235" s="52" t="s">
        <v>2867</v>
      </c>
      <c r="I235" s="131" t="s">
        <v>2132</v>
      </c>
    </row>
    <row r="236" spans="2:9">
      <c r="B236" s="49" t="s">
        <v>638</v>
      </c>
      <c r="C236" s="49" t="s">
        <v>495</v>
      </c>
      <c r="D236" s="51"/>
      <c r="E236" s="49"/>
      <c r="F236" s="52"/>
      <c r="G236" s="51"/>
      <c r="H236" s="52" t="s">
        <v>2866</v>
      </c>
      <c r="I236" s="131" t="s">
        <v>2132</v>
      </c>
    </row>
    <row r="237" spans="2:9">
      <c r="B237" s="49" t="s">
        <v>3011</v>
      </c>
      <c r="C237" s="49" t="s">
        <v>243</v>
      </c>
      <c r="D237" s="51"/>
      <c r="E237" s="49"/>
      <c r="F237" s="52"/>
      <c r="G237" s="51"/>
      <c r="H237" s="55" t="s">
        <v>2868</v>
      </c>
      <c r="I237" s="53" t="s">
        <v>2869</v>
      </c>
    </row>
    <row r="238" spans="2:9">
      <c r="B238" s="49" t="s">
        <v>3011</v>
      </c>
      <c r="C238" s="49" t="s">
        <v>2786</v>
      </c>
      <c r="D238" s="51"/>
      <c r="E238" s="49"/>
      <c r="F238" s="52"/>
      <c r="G238" s="51"/>
      <c r="H238" s="52" t="s">
        <v>2870</v>
      </c>
      <c r="I238" s="51"/>
    </row>
    <row r="239" spans="2:9">
      <c r="B239" s="49" t="s">
        <v>3011</v>
      </c>
      <c r="C239" s="49" t="s">
        <v>103</v>
      </c>
      <c r="D239" s="51"/>
      <c r="E239" s="49"/>
      <c r="F239" s="52"/>
      <c r="G239" s="51"/>
      <c r="H239" s="55" t="s">
        <v>2871</v>
      </c>
      <c r="I239" s="53" t="s">
        <v>2869</v>
      </c>
    </row>
    <row r="240" spans="2:9">
      <c r="B240" s="49" t="s">
        <v>3011</v>
      </c>
      <c r="C240" s="49" t="s">
        <v>495</v>
      </c>
      <c r="D240" s="51"/>
      <c r="E240" s="49"/>
      <c r="F240" s="52"/>
      <c r="G240" s="51"/>
      <c r="H240" s="55" t="s">
        <v>2872</v>
      </c>
      <c r="I240" s="53" t="s">
        <v>2869</v>
      </c>
    </row>
    <row r="241" spans="2:9">
      <c r="B241" s="49" t="s">
        <v>3011</v>
      </c>
      <c r="C241" s="49" t="s">
        <v>2581</v>
      </c>
      <c r="D241" s="51"/>
      <c r="E241" s="49"/>
      <c r="F241" s="52"/>
      <c r="G241" s="51"/>
      <c r="H241" s="55" t="s">
        <v>2873</v>
      </c>
      <c r="I241" s="53" t="s">
        <v>2869</v>
      </c>
    </row>
    <row r="242" spans="2:9">
      <c r="B242" s="49" t="s">
        <v>2229</v>
      </c>
      <c r="C242" s="49" t="s">
        <v>103</v>
      </c>
      <c r="D242" s="51"/>
      <c r="E242" s="49"/>
      <c r="F242" s="52"/>
      <c r="G242" s="51"/>
      <c r="H242" s="52" t="s">
        <v>2874</v>
      </c>
      <c r="I242" s="51"/>
    </row>
    <row r="243" spans="2:9">
      <c r="B243" s="49" t="s">
        <v>642</v>
      </c>
      <c r="C243" s="49" t="s">
        <v>243</v>
      </c>
      <c r="D243" s="51"/>
      <c r="E243" s="49"/>
      <c r="F243" s="52"/>
      <c r="G243" s="51"/>
      <c r="H243" s="52" t="s">
        <v>2875</v>
      </c>
      <c r="I243" s="98" t="s">
        <v>2876</v>
      </c>
    </row>
    <row r="244" spans="2:9">
      <c r="B244" s="49" t="s">
        <v>642</v>
      </c>
      <c r="C244" s="161" t="s">
        <v>2877</v>
      </c>
      <c r="D244" s="51"/>
      <c r="E244" s="49"/>
      <c r="F244" s="52"/>
      <c r="G244" s="51"/>
      <c r="H244" s="52" t="s">
        <v>2878</v>
      </c>
      <c r="I244" s="51"/>
    </row>
    <row r="245" spans="2:9">
      <c r="B245" s="49" t="s">
        <v>642</v>
      </c>
      <c r="C245" s="49" t="s">
        <v>103</v>
      </c>
      <c r="D245" s="51"/>
      <c r="E245" s="49"/>
      <c r="F245" s="52"/>
      <c r="G245" s="51"/>
      <c r="H245" s="52" t="s">
        <v>2879</v>
      </c>
      <c r="I245" s="131" t="s">
        <v>2132</v>
      </c>
    </row>
    <row r="246" spans="2:9">
      <c r="B246" s="49" t="s">
        <v>642</v>
      </c>
      <c r="C246" s="49" t="s">
        <v>2581</v>
      </c>
      <c r="D246" s="51"/>
      <c r="E246" s="49"/>
      <c r="F246" s="52"/>
      <c r="G246" s="51"/>
      <c r="H246" s="52" t="s">
        <v>2880</v>
      </c>
      <c r="I246" s="131" t="s">
        <v>2132</v>
      </c>
    </row>
    <row r="247" spans="2:9">
      <c r="B247" s="49" t="s">
        <v>642</v>
      </c>
      <c r="C247" s="49" t="s">
        <v>108</v>
      </c>
      <c r="D247" s="51"/>
      <c r="E247" s="49"/>
      <c r="F247" s="52"/>
      <c r="G247" s="51"/>
      <c r="H247" s="52" t="s">
        <v>2881</v>
      </c>
      <c r="I247" s="131" t="s">
        <v>2132</v>
      </c>
    </row>
    <row r="248" spans="2:9">
      <c r="B248" s="49" t="s">
        <v>719</v>
      </c>
      <c r="C248" s="49" t="s">
        <v>495</v>
      </c>
      <c r="D248" s="51"/>
      <c r="E248" s="49"/>
      <c r="F248" s="52"/>
      <c r="G248" s="51"/>
      <c r="H248" s="52" t="s">
        <v>2882</v>
      </c>
      <c r="I248" s="51"/>
    </row>
    <row r="249" spans="2:9">
      <c r="B249" s="49" t="s">
        <v>23</v>
      </c>
      <c r="C249" s="49" t="s">
        <v>828</v>
      </c>
      <c r="D249" s="51"/>
      <c r="E249" s="49"/>
      <c r="F249" s="52"/>
      <c r="G249" s="51"/>
      <c r="H249" s="52" t="s">
        <v>2883</v>
      </c>
      <c r="I249" s="53" t="s">
        <v>2884</v>
      </c>
    </row>
    <row r="250" spans="2:9">
      <c r="B250" s="49" t="s">
        <v>17</v>
      </c>
      <c r="C250" s="49" t="s">
        <v>243</v>
      </c>
      <c r="D250" s="51"/>
      <c r="E250" s="49"/>
      <c r="F250" s="52"/>
      <c r="G250" s="51"/>
      <c r="H250" s="52" t="s">
        <v>2885</v>
      </c>
      <c r="I250" s="51"/>
    </row>
    <row r="251" spans="2:9">
      <c r="B251" s="49" t="s">
        <v>316</v>
      </c>
      <c r="C251" s="49" t="s">
        <v>103</v>
      </c>
      <c r="D251" s="51" t="s">
        <v>2886</v>
      </c>
      <c r="E251" s="49"/>
      <c r="F251" s="52" t="s">
        <v>571</v>
      </c>
      <c r="G251" s="53" t="s">
        <v>2999</v>
      </c>
      <c r="H251" s="52"/>
      <c r="I251" s="51"/>
    </row>
    <row r="252" spans="2:9">
      <c r="B252" s="49" t="s">
        <v>760</v>
      </c>
      <c r="C252" s="49" t="s">
        <v>2548</v>
      </c>
      <c r="D252" s="51"/>
      <c r="E252" s="49"/>
      <c r="F252" s="52"/>
      <c r="G252" s="51"/>
      <c r="H252" s="52" t="s">
        <v>2887</v>
      </c>
      <c r="I252" s="51"/>
    </row>
    <row r="253" spans="2:9">
      <c r="B253" s="49" t="s">
        <v>760</v>
      </c>
      <c r="C253" s="49" t="s">
        <v>828</v>
      </c>
      <c r="D253" s="51"/>
      <c r="E253" s="49"/>
      <c r="F253" s="52"/>
      <c r="G253" s="51"/>
      <c r="H253" s="52" t="s">
        <v>2888</v>
      </c>
      <c r="I253" s="51"/>
    </row>
    <row r="254" spans="2:9">
      <c r="B254" s="49" t="s">
        <v>760</v>
      </c>
      <c r="C254" s="49" t="s">
        <v>2516</v>
      </c>
      <c r="D254" s="51"/>
      <c r="E254" s="49"/>
      <c r="F254" s="52"/>
      <c r="G254" s="51"/>
      <c r="H254" s="52" t="s">
        <v>2889</v>
      </c>
      <c r="I254" s="51"/>
    </row>
    <row r="255" spans="2:9">
      <c r="B255" s="49" t="s">
        <v>776</v>
      </c>
      <c r="C255" s="49" t="s">
        <v>828</v>
      </c>
      <c r="D255" s="51"/>
      <c r="E255" s="49"/>
      <c r="F255" s="52"/>
      <c r="G255" s="51"/>
      <c r="H255" s="52" t="s">
        <v>2890</v>
      </c>
      <c r="I255" s="53" t="s">
        <v>1121</v>
      </c>
    </row>
    <row r="256" spans="2:9">
      <c r="B256" s="49" t="s">
        <v>54</v>
      </c>
      <c r="C256" s="49" t="s">
        <v>243</v>
      </c>
      <c r="D256" s="51"/>
      <c r="E256" s="49"/>
      <c r="F256" s="52"/>
      <c r="G256" s="51"/>
      <c r="H256" s="51" t="s">
        <v>2891</v>
      </c>
      <c r="I256" s="51"/>
    </row>
    <row r="257" spans="2:9">
      <c r="B257" s="49" t="s">
        <v>777</v>
      </c>
      <c r="C257" s="49" t="s">
        <v>828</v>
      </c>
      <c r="D257" s="51"/>
      <c r="E257" s="49"/>
      <c r="F257" s="52"/>
      <c r="G257" s="51"/>
      <c r="H257" s="52" t="s">
        <v>2892</v>
      </c>
      <c r="I257" s="53" t="s">
        <v>1124</v>
      </c>
    </row>
    <row r="258" spans="2:9">
      <c r="B258" s="49" t="s">
        <v>173</v>
      </c>
      <c r="C258" s="49" t="s">
        <v>103</v>
      </c>
      <c r="D258" s="51"/>
      <c r="E258" s="49"/>
      <c r="F258" s="52"/>
      <c r="G258" s="51"/>
      <c r="H258" s="68" t="s">
        <v>2893</v>
      </c>
      <c r="I258" s="53" t="s">
        <v>2894</v>
      </c>
    </row>
    <row r="259" spans="2:9">
      <c r="B259" s="49" t="s">
        <v>173</v>
      </c>
      <c r="C259" s="49" t="s">
        <v>108</v>
      </c>
      <c r="D259" s="51"/>
      <c r="E259" s="49"/>
      <c r="F259" s="52"/>
      <c r="G259" s="51"/>
      <c r="H259" s="61" t="s">
        <v>2758</v>
      </c>
      <c r="I259" s="53" t="s">
        <v>2895</v>
      </c>
    </row>
    <row r="260" spans="2:9">
      <c r="B260" s="49" t="s">
        <v>173</v>
      </c>
      <c r="C260" s="49" t="s">
        <v>828</v>
      </c>
      <c r="D260" s="51"/>
      <c r="E260" s="49"/>
      <c r="F260" s="52"/>
      <c r="G260" s="51"/>
      <c r="H260" s="61" t="s">
        <v>2752</v>
      </c>
      <c r="I260" s="53" t="s">
        <v>2894</v>
      </c>
    </row>
    <row r="261" spans="2:9">
      <c r="B261" s="49" t="s">
        <v>173</v>
      </c>
      <c r="C261" s="49" t="s">
        <v>2896</v>
      </c>
      <c r="D261" s="51"/>
      <c r="E261" s="49"/>
      <c r="F261" s="52"/>
      <c r="G261" s="51"/>
      <c r="H261" s="61" t="s">
        <v>2687</v>
      </c>
      <c r="I261" s="53" t="s">
        <v>2894</v>
      </c>
    </row>
    <row r="262" spans="2:9">
      <c r="B262" s="49" t="s">
        <v>402</v>
      </c>
      <c r="C262" s="49" t="s">
        <v>243</v>
      </c>
      <c r="D262" s="51"/>
      <c r="E262" s="49"/>
      <c r="F262" s="52"/>
      <c r="G262" s="51"/>
      <c r="H262" s="52" t="s">
        <v>2897</v>
      </c>
      <c r="I262" s="131" t="s">
        <v>2132</v>
      </c>
    </row>
    <row r="263" spans="2:9">
      <c r="B263" s="49" t="s">
        <v>402</v>
      </c>
      <c r="C263" s="49" t="s">
        <v>2628</v>
      </c>
      <c r="D263" s="51"/>
      <c r="E263" s="49"/>
      <c r="F263" s="52"/>
      <c r="G263" s="51"/>
      <c r="H263" s="52" t="s">
        <v>2898</v>
      </c>
      <c r="I263" s="51"/>
    </row>
    <row r="264" spans="2:9">
      <c r="B264" s="49" t="s">
        <v>402</v>
      </c>
      <c r="C264" s="49" t="s">
        <v>2779</v>
      </c>
      <c r="D264" s="51"/>
      <c r="E264" s="49"/>
      <c r="F264" s="52"/>
      <c r="G264" s="51"/>
      <c r="H264" s="52" t="s">
        <v>2899</v>
      </c>
      <c r="I264" s="51"/>
    </row>
    <row r="265" spans="2:9">
      <c r="B265" s="49" t="s">
        <v>402</v>
      </c>
      <c r="C265" s="49" t="s">
        <v>828</v>
      </c>
      <c r="D265" s="51"/>
      <c r="E265" s="49"/>
      <c r="F265" s="52"/>
      <c r="G265" s="51"/>
      <c r="H265" s="52" t="s">
        <v>2898</v>
      </c>
      <c r="I265" s="131" t="s">
        <v>2132</v>
      </c>
    </row>
    <row r="266" spans="2:9">
      <c r="B266" s="49" t="s">
        <v>402</v>
      </c>
      <c r="C266" s="49" t="s">
        <v>103</v>
      </c>
      <c r="D266" s="51"/>
      <c r="E266" s="49"/>
      <c r="F266" s="52"/>
      <c r="G266" s="51"/>
      <c r="H266" s="52" t="s">
        <v>2900</v>
      </c>
      <c r="I266" s="131" t="s">
        <v>2132</v>
      </c>
    </row>
    <row r="267" spans="2:9">
      <c r="B267" s="49" t="s">
        <v>402</v>
      </c>
      <c r="C267" s="49" t="s">
        <v>2581</v>
      </c>
      <c r="D267" s="51"/>
      <c r="E267" s="49"/>
      <c r="F267" s="52"/>
      <c r="G267" s="51"/>
      <c r="H267" s="52" t="s">
        <v>2901</v>
      </c>
      <c r="I267" s="51"/>
    </row>
    <row r="268" spans="2:9">
      <c r="B268" s="49" t="s">
        <v>402</v>
      </c>
      <c r="C268" s="49" t="s">
        <v>495</v>
      </c>
      <c r="D268" s="51"/>
      <c r="E268" s="49"/>
      <c r="F268" s="52"/>
      <c r="G268" s="51"/>
      <c r="H268" s="52" t="s">
        <v>2902</v>
      </c>
      <c r="I268" s="51"/>
    </row>
    <row r="269" spans="2:9">
      <c r="B269" s="49" t="s">
        <v>318</v>
      </c>
      <c r="C269" s="49" t="s">
        <v>2631</v>
      </c>
      <c r="D269" s="51"/>
      <c r="E269" s="49"/>
      <c r="F269" s="52"/>
      <c r="G269" s="51"/>
      <c r="H269" s="52" t="s">
        <v>2903</v>
      </c>
      <c r="I269" s="131" t="s">
        <v>2269</v>
      </c>
    </row>
    <row r="270" spans="2:9">
      <c r="B270" s="49" t="s">
        <v>174</v>
      </c>
      <c r="C270" s="49" t="s">
        <v>243</v>
      </c>
      <c r="D270" s="51" t="s">
        <v>2904</v>
      </c>
      <c r="E270" s="49"/>
      <c r="F270" s="52"/>
      <c r="G270" s="51"/>
      <c r="H270" s="52"/>
      <c r="I270" s="51"/>
    </row>
    <row r="271" spans="2:9">
      <c r="B271" s="49" t="s">
        <v>174</v>
      </c>
      <c r="C271" s="49" t="s">
        <v>243</v>
      </c>
      <c r="D271" s="51" t="s">
        <v>2905</v>
      </c>
      <c r="E271" s="49"/>
      <c r="F271" s="52"/>
      <c r="G271" s="51"/>
      <c r="H271" s="52"/>
      <c r="I271" s="51"/>
    </row>
    <row r="272" spans="2:9">
      <c r="B272" s="49" t="s">
        <v>175</v>
      </c>
      <c r="C272" s="49" t="s">
        <v>243</v>
      </c>
      <c r="D272" s="51"/>
      <c r="E272" s="49"/>
      <c r="F272" s="52"/>
      <c r="G272" s="51"/>
      <c r="H272" s="51" t="s">
        <v>2906</v>
      </c>
      <c r="I272" s="51"/>
    </row>
    <row r="273" spans="2:9">
      <c r="B273" s="49" t="s">
        <v>175</v>
      </c>
      <c r="C273" s="49" t="s">
        <v>828</v>
      </c>
      <c r="D273" s="51"/>
      <c r="E273" s="49"/>
      <c r="F273" s="52"/>
      <c r="G273" s="51"/>
      <c r="H273" s="52" t="s">
        <v>2907</v>
      </c>
      <c r="I273" s="51"/>
    </row>
    <row r="274" spans="2:9">
      <c r="B274" s="49" t="s">
        <v>778</v>
      </c>
      <c r="C274" s="49" t="s">
        <v>2520</v>
      </c>
      <c r="D274" s="51" t="s">
        <v>2793</v>
      </c>
      <c r="E274" s="49"/>
      <c r="F274" s="52" t="s">
        <v>571</v>
      </c>
      <c r="G274" s="53" t="s">
        <v>2999</v>
      </c>
      <c r="H274" s="178" t="s">
        <v>2908</v>
      </c>
      <c r="I274" s="51"/>
    </row>
    <row r="275" spans="2:9">
      <c r="B275" s="49" t="s">
        <v>778</v>
      </c>
      <c r="C275" s="49" t="s">
        <v>103</v>
      </c>
      <c r="D275" s="51" t="s">
        <v>2692</v>
      </c>
      <c r="E275" s="49"/>
      <c r="F275" s="52" t="s">
        <v>571</v>
      </c>
      <c r="G275" s="53" t="s">
        <v>2999</v>
      </c>
      <c r="H275" s="178" t="s">
        <v>2909</v>
      </c>
      <c r="I275" s="51"/>
    </row>
    <row r="276" spans="2:9">
      <c r="B276" s="49" t="s">
        <v>778</v>
      </c>
      <c r="C276" s="49" t="s">
        <v>2581</v>
      </c>
      <c r="D276" s="51"/>
      <c r="E276" s="49"/>
      <c r="F276" s="52"/>
      <c r="G276" s="51"/>
      <c r="H276" s="52" t="s">
        <v>2910</v>
      </c>
      <c r="I276" s="131" t="s">
        <v>2132</v>
      </c>
    </row>
    <row r="277" spans="2:9">
      <c r="B277" s="49" t="s">
        <v>778</v>
      </c>
      <c r="C277" s="49" t="s">
        <v>495</v>
      </c>
      <c r="D277" s="51" t="s">
        <v>2583</v>
      </c>
      <c r="E277" s="49"/>
      <c r="F277" s="52" t="s">
        <v>571</v>
      </c>
      <c r="G277" s="53" t="s">
        <v>2999</v>
      </c>
      <c r="H277" s="178" t="s">
        <v>2911</v>
      </c>
      <c r="I277" s="51"/>
    </row>
    <row r="278" spans="2:9">
      <c r="B278" s="49" t="s">
        <v>29</v>
      </c>
      <c r="C278" s="49" t="s">
        <v>2786</v>
      </c>
      <c r="D278" s="51" t="s">
        <v>2912</v>
      </c>
      <c r="E278" s="49"/>
      <c r="F278" s="52" t="s">
        <v>1424</v>
      </c>
      <c r="G278" s="53" t="s">
        <v>2999</v>
      </c>
      <c r="H278" s="52"/>
      <c r="I278" s="51"/>
    </row>
    <row r="279" spans="2:9">
      <c r="B279" s="49" t="s">
        <v>64</v>
      </c>
      <c r="C279" s="49" t="s">
        <v>2628</v>
      </c>
      <c r="D279" s="51"/>
      <c r="E279" s="49"/>
      <c r="F279" s="52"/>
      <c r="G279" s="51"/>
      <c r="H279" s="52" t="s">
        <v>2913</v>
      </c>
      <c r="I279" s="51"/>
    </row>
    <row r="280" spans="2:9">
      <c r="B280" s="49" t="s">
        <v>64</v>
      </c>
      <c r="C280" s="49" t="s">
        <v>2779</v>
      </c>
      <c r="D280" s="51"/>
      <c r="E280" s="49"/>
      <c r="F280" s="52"/>
      <c r="G280" s="51"/>
      <c r="H280" s="52" t="s">
        <v>2914</v>
      </c>
      <c r="I280" s="51"/>
    </row>
    <row r="281" spans="2:9">
      <c r="B281" s="49" t="s">
        <v>3015</v>
      </c>
      <c r="C281" s="49" t="s">
        <v>3016</v>
      </c>
      <c r="D281" s="51"/>
      <c r="E281" s="49"/>
      <c r="F281" s="52"/>
      <c r="G281" s="51"/>
      <c r="H281" s="52" t="s">
        <v>2915</v>
      </c>
      <c r="I281" s="51"/>
    </row>
    <row r="282" spans="2:9">
      <c r="B282" s="49" t="s">
        <v>64</v>
      </c>
      <c r="C282" s="49" t="s">
        <v>2548</v>
      </c>
      <c r="D282" s="51"/>
      <c r="E282" s="49"/>
      <c r="F282" s="52"/>
      <c r="G282" s="51"/>
      <c r="H282" s="52" t="s">
        <v>2916</v>
      </c>
      <c r="I282" s="51"/>
    </row>
    <row r="283" spans="2:9">
      <c r="B283" s="49" t="s">
        <v>64</v>
      </c>
      <c r="C283" s="49" t="s">
        <v>828</v>
      </c>
      <c r="D283" s="51"/>
      <c r="E283" s="49"/>
      <c r="F283" s="52"/>
      <c r="G283" s="51"/>
      <c r="H283" s="52" t="s">
        <v>2917</v>
      </c>
      <c r="I283" s="51"/>
    </row>
    <row r="284" spans="2:9">
      <c r="B284" s="49" t="s">
        <v>64</v>
      </c>
      <c r="C284" s="49" t="s">
        <v>2761</v>
      </c>
      <c r="D284" s="51"/>
      <c r="E284" s="49"/>
      <c r="F284" s="52"/>
      <c r="G284" s="51"/>
      <c r="H284" s="52" t="s">
        <v>2918</v>
      </c>
      <c r="I284" s="51"/>
    </row>
    <row r="285" spans="2:9">
      <c r="B285" s="49" t="s">
        <v>64</v>
      </c>
      <c r="C285" s="49" t="s">
        <v>103</v>
      </c>
      <c r="D285" s="51"/>
      <c r="E285" s="49"/>
      <c r="F285" s="52"/>
      <c r="G285" s="51"/>
      <c r="H285" s="52" t="s">
        <v>2919</v>
      </c>
      <c r="I285" s="51"/>
    </row>
    <row r="286" spans="2:9">
      <c r="B286" s="49" t="s">
        <v>64</v>
      </c>
      <c r="C286" s="49" t="s">
        <v>495</v>
      </c>
      <c r="D286" s="51"/>
      <c r="E286" s="49"/>
      <c r="F286" s="52"/>
      <c r="G286" s="51"/>
      <c r="H286" s="52" t="s">
        <v>2920</v>
      </c>
      <c r="I286" s="51"/>
    </row>
    <row r="287" spans="2:9">
      <c r="B287" s="49" t="s">
        <v>47</v>
      </c>
      <c r="C287" s="49" t="s">
        <v>828</v>
      </c>
      <c r="D287" s="51"/>
      <c r="E287" s="49"/>
      <c r="F287" s="52"/>
      <c r="G287" s="51"/>
      <c r="H287" s="52" t="s">
        <v>2921</v>
      </c>
      <c r="I287" s="53" t="s">
        <v>1135</v>
      </c>
    </row>
    <row r="288" spans="2:9">
      <c r="B288" s="49" t="s">
        <v>653</v>
      </c>
      <c r="C288" s="49" t="s">
        <v>495</v>
      </c>
      <c r="D288" s="51"/>
      <c r="E288" s="49"/>
      <c r="F288" s="52"/>
      <c r="G288" s="51"/>
      <c r="H288" s="52" t="s">
        <v>2922</v>
      </c>
      <c r="I288" s="51"/>
    </row>
    <row r="289" spans="2:9">
      <c r="B289" s="49" t="s">
        <v>176</v>
      </c>
      <c r="C289" s="49" t="s">
        <v>243</v>
      </c>
      <c r="D289" s="51"/>
      <c r="E289" s="49"/>
      <c r="F289" s="52"/>
      <c r="G289" s="51"/>
      <c r="H289" s="52" t="s">
        <v>2923</v>
      </c>
      <c r="I289" s="131" t="s">
        <v>2924</v>
      </c>
    </row>
    <row r="290" spans="2:9">
      <c r="B290" s="49" t="s">
        <v>176</v>
      </c>
      <c r="C290" s="49" t="s">
        <v>2628</v>
      </c>
      <c r="D290" s="51"/>
      <c r="E290" s="49"/>
      <c r="F290" s="52"/>
      <c r="G290" s="51"/>
      <c r="H290" s="52" t="s">
        <v>2925</v>
      </c>
      <c r="I290" s="51"/>
    </row>
    <row r="291" spans="2:9">
      <c r="B291" s="49" t="s">
        <v>176</v>
      </c>
      <c r="C291" s="49" t="s">
        <v>2516</v>
      </c>
      <c r="D291" s="51"/>
      <c r="E291" s="49"/>
      <c r="F291" s="52"/>
      <c r="G291" s="51"/>
      <c r="H291" s="52" t="s">
        <v>2926</v>
      </c>
      <c r="I291" s="51"/>
    </row>
    <row r="292" spans="2:9">
      <c r="B292" s="49" t="s">
        <v>176</v>
      </c>
      <c r="C292" s="49" t="s">
        <v>495</v>
      </c>
      <c r="D292" s="51"/>
      <c r="E292" s="49"/>
      <c r="F292" s="52"/>
      <c r="G292" s="51"/>
      <c r="H292" s="52" t="s">
        <v>2752</v>
      </c>
      <c r="I292" s="51"/>
    </row>
    <row r="293" spans="2:9">
      <c r="B293" s="49" t="s">
        <v>177</v>
      </c>
      <c r="C293" s="49" t="s">
        <v>2628</v>
      </c>
      <c r="D293" s="51"/>
      <c r="E293" s="49"/>
      <c r="F293" s="52"/>
      <c r="G293" s="51"/>
      <c r="H293" s="52" t="s">
        <v>2927</v>
      </c>
      <c r="I293" s="51"/>
    </row>
    <row r="294" spans="2:9">
      <c r="B294" s="49" t="s">
        <v>177</v>
      </c>
      <c r="C294" s="49" t="s">
        <v>2548</v>
      </c>
      <c r="D294" s="51"/>
      <c r="E294" s="49"/>
      <c r="F294" s="52"/>
      <c r="G294" s="51"/>
      <c r="H294" s="52" t="s">
        <v>2927</v>
      </c>
      <c r="I294" s="51"/>
    </row>
    <row r="295" spans="2:9">
      <c r="B295" s="49" t="s">
        <v>177</v>
      </c>
      <c r="C295" s="49" t="s">
        <v>828</v>
      </c>
      <c r="D295" s="51"/>
      <c r="E295" s="49"/>
      <c r="F295" s="52"/>
      <c r="G295" s="51"/>
      <c r="H295" s="52" t="s">
        <v>2928</v>
      </c>
      <c r="I295" s="51"/>
    </row>
    <row r="296" spans="2:9">
      <c r="B296" s="49" t="s">
        <v>177</v>
      </c>
      <c r="C296" s="49" t="s">
        <v>103</v>
      </c>
      <c r="D296" s="51"/>
      <c r="E296" s="49"/>
      <c r="F296" s="52"/>
      <c r="G296" s="51"/>
      <c r="H296" s="52" t="s">
        <v>2929</v>
      </c>
      <c r="I296" s="51"/>
    </row>
    <row r="297" spans="2:9">
      <c r="B297" s="49" t="s">
        <v>177</v>
      </c>
      <c r="C297" s="49" t="s">
        <v>495</v>
      </c>
      <c r="D297" s="51"/>
      <c r="E297" s="49"/>
      <c r="F297" s="52"/>
      <c r="G297" s="51"/>
      <c r="H297" s="52" t="s">
        <v>2930</v>
      </c>
      <c r="I297" s="51"/>
    </row>
    <row r="298" spans="2:9">
      <c r="B298" s="49" t="s">
        <v>13</v>
      </c>
      <c r="C298" s="49" t="s">
        <v>243</v>
      </c>
      <c r="D298" s="51"/>
      <c r="E298" s="49"/>
      <c r="F298" s="52"/>
      <c r="G298" s="51"/>
      <c r="H298" s="52" t="s">
        <v>2931</v>
      </c>
      <c r="I298" s="53" t="s">
        <v>1143</v>
      </c>
    </row>
    <row r="299" spans="2:9">
      <c r="B299" s="49" t="s">
        <v>654</v>
      </c>
      <c r="C299" s="49"/>
      <c r="D299" s="51"/>
      <c r="E299" s="49"/>
      <c r="F299" s="52"/>
      <c r="G299" s="51"/>
      <c r="H299" s="52"/>
      <c r="I299" s="51"/>
    </row>
    <row r="300" spans="2:9">
      <c r="B300" s="70" t="s">
        <v>2303</v>
      </c>
      <c r="C300" s="49" t="s">
        <v>2516</v>
      </c>
      <c r="D300" s="51" t="s">
        <v>2932</v>
      </c>
      <c r="E300" s="53" t="s">
        <v>2307</v>
      </c>
      <c r="F300" s="52"/>
      <c r="G300" s="51"/>
      <c r="H300" s="52"/>
      <c r="I300" s="51"/>
    </row>
    <row r="301" spans="2:9">
      <c r="B301" s="49" t="s">
        <v>179</v>
      </c>
      <c r="C301" s="49" t="s">
        <v>2670</v>
      </c>
      <c r="D301" s="51"/>
      <c r="E301" s="49"/>
      <c r="F301" s="52"/>
      <c r="G301" s="51"/>
      <c r="H301" s="52" t="s">
        <v>2933</v>
      </c>
      <c r="I301" s="51" t="s">
        <v>2934</v>
      </c>
    </row>
    <row r="302" spans="2:9">
      <c r="B302" s="49" t="s">
        <v>179</v>
      </c>
      <c r="C302" s="57" t="s">
        <v>2553</v>
      </c>
      <c r="D302" s="51"/>
      <c r="E302" s="49"/>
      <c r="F302" s="52"/>
      <c r="H302" s="55" t="s">
        <v>2554</v>
      </c>
      <c r="I302" s="53" t="s">
        <v>2505</v>
      </c>
    </row>
    <row r="303" spans="2:9">
      <c r="B303" s="49" t="s">
        <v>180</v>
      </c>
      <c r="C303" s="49"/>
      <c r="D303" s="51" t="s">
        <v>2318</v>
      </c>
      <c r="E303" s="49"/>
      <c r="F303" s="52"/>
      <c r="G303" s="51"/>
      <c r="H303" s="52"/>
      <c r="I303" s="51"/>
    </row>
    <row r="304" spans="2:9">
      <c r="B304" s="70"/>
      <c r="C304" s="49" t="s">
        <v>2670</v>
      </c>
      <c r="D304" s="51"/>
      <c r="E304" s="49"/>
      <c r="F304" s="52"/>
      <c r="G304" s="51"/>
      <c r="H304" s="61"/>
      <c r="I304" s="51"/>
    </row>
    <row r="305" spans="2:9">
      <c r="B305" s="70" t="s">
        <v>3017</v>
      </c>
      <c r="C305" s="49" t="s">
        <v>243</v>
      </c>
      <c r="D305" s="51"/>
      <c r="E305" s="49"/>
      <c r="F305" s="52"/>
      <c r="G305" s="51"/>
      <c r="H305" s="52" t="s">
        <v>3018</v>
      </c>
      <c r="I305" s="51"/>
    </row>
    <row r="306" spans="2:9">
      <c r="B306" s="70" t="s">
        <v>325</v>
      </c>
      <c r="C306" s="49" t="s">
        <v>2670</v>
      </c>
      <c r="D306" s="51"/>
      <c r="E306" s="49"/>
      <c r="F306" s="52"/>
      <c r="G306" s="51"/>
      <c r="H306" s="52" t="s">
        <v>2935</v>
      </c>
      <c r="I306" s="53" t="s">
        <v>2936</v>
      </c>
    </row>
    <row r="307" spans="2:9">
      <c r="B307" s="70" t="s">
        <v>325</v>
      </c>
      <c r="C307" s="49" t="s">
        <v>2516</v>
      </c>
      <c r="D307" s="69" t="s">
        <v>2937</v>
      </c>
      <c r="E307" s="49"/>
      <c r="F307" s="55" t="s">
        <v>1424</v>
      </c>
      <c r="G307" s="53" t="s">
        <v>2938</v>
      </c>
      <c r="H307" s="52"/>
      <c r="I307" s="51"/>
    </row>
    <row r="308" spans="2:9">
      <c r="B308" s="70" t="s">
        <v>325</v>
      </c>
      <c r="C308" s="49" t="s">
        <v>495</v>
      </c>
      <c r="D308" s="69" t="s">
        <v>2939</v>
      </c>
      <c r="E308" s="49"/>
      <c r="F308" s="52" t="s">
        <v>571</v>
      </c>
      <c r="G308" s="53" t="s">
        <v>2938</v>
      </c>
      <c r="H308" s="52"/>
      <c r="I308" s="51"/>
    </row>
    <row r="309" spans="2:9">
      <c r="B309" s="70" t="s">
        <v>2363</v>
      </c>
      <c r="C309" s="49" t="s">
        <v>2940</v>
      </c>
      <c r="D309" s="51"/>
      <c r="E309" s="49"/>
      <c r="F309" s="52"/>
      <c r="G309" s="51"/>
      <c r="H309" s="51" t="s">
        <v>2941</v>
      </c>
      <c r="I309" s="51"/>
    </row>
    <row r="310" spans="2:9">
      <c r="B310" s="70" t="s">
        <v>2942</v>
      </c>
      <c r="C310" s="49" t="s">
        <v>243</v>
      </c>
      <c r="D310" s="51"/>
      <c r="E310" s="49"/>
      <c r="F310" s="52"/>
      <c r="G310" s="51"/>
      <c r="H310" s="52" t="s">
        <v>2943</v>
      </c>
      <c r="I310" s="51"/>
    </row>
    <row r="311" spans="2:9">
      <c r="B311" s="70" t="s">
        <v>2944</v>
      </c>
      <c r="C311" s="49" t="s">
        <v>243</v>
      </c>
      <c r="D311" s="51"/>
      <c r="E311" s="49"/>
      <c r="F311" s="52"/>
      <c r="G311" s="51"/>
      <c r="H311" s="52" t="s">
        <v>2945</v>
      </c>
      <c r="I311" s="53" t="s">
        <v>2946</v>
      </c>
    </row>
    <row r="312" spans="2:9">
      <c r="B312" s="70" t="s">
        <v>2944</v>
      </c>
      <c r="C312" s="49" t="s">
        <v>2947</v>
      </c>
      <c r="D312" s="51"/>
      <c r="E312" s="49"/>
      <c r="F312" s="52"/>
      <c r="G312" s="51"/>
      <c r="H312" s="52" t="s">
        <v>2948</v>
      </c>
      <c r="I312" s="53" t="s">
        <v>2946</v>
      </c>
    </row>
    <row r="313" spans="2:9">
      <c r="B313" s="70" t="s">
        <v>2944</v>
      </c>
      <c r="C313" s="49" t="s">
        <v>2949</v>
      </c>
      <c r="D313" s="51"/>
      <c r="E313" s="49"/>
      <c r="F313" s="52"/>
      <c r="G313" s="51"/>
      <c r="H313" s="52" t="s">
        <v>2950</v>
      </c>
      <c r="I313" s="53" t="s">
        <v>2946</v>
      </c>
    </row>
    <row r="314" spans="2:9">
      <c r="B314" s="49" t="s">
        <v>766</v>
      </c>
      <c r="C314" s="49" t="s">
        <v>103</v>
      </c>
      <c r="D314" s="51" t="s">
        <v>2995</v>
      </c>
      <c r="E314" s="49"/>
      <c r="F314" s="52" t="s">
        <v>571</v>
      </c>
      <c r="G314" s="66" t="s">
        <v>2570</v>
      </c>
      <c r="H314" s="55" t="s">
        <v>2998</v>
      </c>
      <c r="I314" s="53" t="s">
        <v>2951</v>
      </c>
    </row>
    <row r="315" spans="2:9">
      <c r="B315" s="49" t="s">
        <v>766</v>
      </c>
      <c r="C315" s="49" t="s">
        <v>495</v>
      </c>
      <c r="D315" s="51"/>
      <c r="E315" s="49"/>
      <c r="F315" s="52"/>
      <c r="G315" s="51"/>
      <c r="H315" s="55" t="s">
        <v>2996</v>
      </c>
      <c r="I315" s="53" t="s">
        <v>2952</v>
      </c>
    </row>
    <row r="316" spans="2:9">
      <c r="B316" s="49" t="s">
        <v>766</v>
      </c>
      <c r="C316" s="49" t="s">
        <v>828</v>
      </c>
      <c r="D316" s="51"/>
      <c r="E316" s="49"/>
      <c r="F316" s="52"/>
      <c r="G316" s="51"/>
      <c r="H316" s="52" t="s">
        <v>2953</v>
      </c>
      <c r="I316" s="53" t="s">
        <v>2954</v>
      </c>
    </row>
    <row r="317" spans="2:9">
      <c r="B317" s="49" t="s">
        <v>90</v>
      </c>
      <c r="C317" s="49" t="s">
        <v>828</v>
      </c>
      <c r="D317" s="51" t="s">
        <v>2955</v>
      </c>
      <c r="E317" s="165" t="s">
        <v>1693</v>
      </c>
      <c r="F317" s="52" t="s">
        <v>571</v>
      </c>
      <c r="G317" s="53" t="s">
        <v>2999</v>
      </c>
      <c r="H317" s="55" t="s">
        <v>2956</v>
      </c>
      <c r="I317" s="53" t="s">
        <v>1693</v>
      </c>
    </row>
    <row r="318" spans="2:9">
      <c r="B318" s="49" t="s">
        <v>90</v>
      </c>
      <c r="C318" s="49" t="s">
        <v>2516</v>
      </c>
      <c r="D318" s="51" t="s">
        <v>2957</v>
      </c>
      <c r="E318" s="49" t="s">
        <v>3019</v>
      </c>
      <c r="F318" s="55" t="s">
        <v>1424</v>
      </c>
      <c r="G318" s="66" t="s">
        <v>2570</v>
      </c>
      <c r="H318" s="52" t="s">
        <v>2959</v>
      </c>
      <c r="I318" s="51" t="s">
        <v>2958</v>
      </c>
    </row>
    <row r="319" spans="2:9">
      <c r="B319" s="49" t="s">
        <v>90</v>
      </c>
      <c r="C319" s="49" t="s">
        <v>495</v>
      </c>
      <c r="D319" s="51" t="s">
        <v>2960</v>
      </c>
      <c r="E319" s="49"/>
      <c r="F319" s="52" t="s">
        <v>571</v>
      </c>
      <c r="G319" s="53" t="s">
        <v>2999</v>
      </c>
      <c r="H319" s="178" t="s">
        <v>2961</v>
      </c>
      <c r="I319" s="51"/>
    </row>
    <row r="320" spans="2:9">
      <c r="B320" s="49" t="s">
        <v>781</v>
      </c>
      <c r="C320" s="49" t="s">
        <v>243</v>
      </c>
      <c r="D320" s="51"/>
      <c r="E320" s="49"/>
      <c r="F320" s="52"/>
      <c r="G320" s="51"/>
      <c r="H320" s="52" t="s">
        <v>2962</v>
      </c>
      <c r="I320" s="131" t="s">
        <v>2132</v>
      </c>
    </row>
    <row r="321" spans="2:9">
      <c r="B321" s="49" t="s">
        <v>781</v>
      </c>
      <c r="C321" s="49" t="s">
        <v>2520</v>
      </c>
      <c r="D321" s="51"/>
      <c r="E321" s="49"/>
      <c r="F321" s="52"/>
      <c r="G321" s="51"/>
      <c r="H321" s="52" t="s">
        <v>2963</v>
      </c>
      <c r="I321" s="51"/>
    </row>
    <row r="322" spans="2:9">
      <c r="B322" s="49" t="s">
        <v>781</v>
      </c>
      <c r="C322" s="49" t="s">
        <v>2548</v>
      </c>
      <c r="D322" s="51"/>
      <c r="E322" s="49"/>
      <c r="F322" s="52"/>
      <c r="G322" s="51"/>
      <c r="H322" s="52" t="s">
        <v>2664</v>
      </c>
      <c r="I322" s="131" t="s">
        <v>2132</v>
      </c>
    </row>
    <row r="323" spans="2:9">
      <c r="B323" s="49" t="s">
        <v>781</v>
      </c>
      <c r="C323" s="49" t="s">
        <v>103</v>
      </c>
      <c r="D323" s="51"/>
      <c r="E323" s="49"/>
      <c r="F323" s="52"/>
      <c r="G323" s="51"/>
      <c r="H323" s="52" t="s">
        <v>2964</v>
      </c>
      <c r="I323" s="131" t="s">
        <v>2132</v>
      </c>
    </row>
    <row r="324" spans="2:9">
      <c r="B324" s="49" t="s">
        <v>781</v>
      </c>
      <c r="C324" s="49" t="s">
        <v>2581</v>
      </c>
      <c r="D324" s="51"/>
      <c r="E324" s="49"/>
      <c r="F324" s="52"/>
      <c r="G324" s="51"/>
      <c r="H324" s="52" t="s">
        <v>2592</v>
      </c>
      <c r="I324" s="51"/>
    </row>
    <row r="325" spans="2:9">
      <c r="B325" s="49" t="s">
        <v>781</v>
      </c>
      <c r="C325" s="49" t="s">
        <v>495</v>
      </c>
      <c r="D325" s="51"/>
      <c r="E325" s="49"/>
      <c r="F325" s="52"/>
      <c r="G325" s="51"/>
      <c r="H325" s="52" t="s">
        <v>2834</v>
      </c>
      <c r="I325" s="51"/>
    </row>
    <row r="326" spans="2:9">
      <c r="B326" s="49" t="s">
        <v>40</v>
      </c>
      <c r="C326" s="49" t="s">
        <v>243</v>
      </c>
      <c r="D326" s="51"/>
      <c r="E326" s="49"/>
      <c r="F326" s="52"/>
      <c r="G326" s="51"/>
      <c r="H326" s="52" t="s">
        <v>2965</v>
      </c>
      <c r="I326" s="53" t="s">
        <v>2966</v>
      </c>
    </row>
    <row r="327" spans="2:9">
      <c r="B327" s="49" t="s">
        <v>40</v>
      </c>
      <c r="C327" s="49" t="s">
        <v>828</v>
      </c>
      <c r="D327" s="51"/>
      <c r="E327" s="49"/>
      <c r="F327" s="52"/>
      <c r="G327" s="51"/>
      <c r="H327" s="52" t="s">
        <v>2967</v>
      </c>
      <c r="I327" s="53" t="s">
        <v>2966</v>
      </c>
    </row>
    <row r="329" spans="2:9" ht="15.75" customHeight="1">
      <c r="B329" s="112" t="s">
        <v>2968</v>
      </c>
      <c r="C329" s="112"/>
      <c r="D329" s="112"/>
      <c r="E329" s="112"/>
    </row>
    <row r="330" spans="2:9" ht="13.5" customHeight="1">
      <c r="B330" s="112" t="s">
        <v>2969</v>
      </c>
      <c r="C330" s="112"/>
      <c r="D330" s="112"/>
      <c r="E330" s="112"/>
    </row>
    <row r="331" spans="2:9">
      <c r="B331" s="112" t="s">
        <v>2970</v>
      </c>
      <c r="C331" s="112"/>
      <c r="D331" s="112"/>
      <c r="E331" s="112"/>
    </row>
    <row r="332" spans="2:9">
      <c r="B332" s="112" t="s">
        <v>2971</v>
      </c>
      <c r="C332" s="112"/>
      <c r="D332" s="112"/>
      <c r="E332" s="112"/>
    </row>
    <row r="333" spans="2:9">
      <c r="B333" s="112" t="s">
        <v>2972</v>
      </c>
      <c r="C333" s="112"/>
      <c r="D333" s="112"/>
      <c r="E333" s="112"/>
    </row>
    <row r="334" spans="2:9" ht="15.75" customHeight="1">
      <c r="B334" s="112" t="s">
        <v>2973</v>
      </c>
      <c r="C334" s="112"/>
      <c r="D334" s="112"/>
      <c r="E334" s="112"/>
    </row>
    <row r="335" spans="2:9" ht="15" customHeight="1">
      <c r="B335" s="112" t="s">
        <v>2974</v>
      </c>
      <c r="C335" s="112"/>
      <c r="D335" s="112"/>
      <c r="E335" s="112"/>
    </row>
    <row r="336" spans="2:9" ht="14.25" customHeight="1">
      <c r="B336" s="41"/>
      <c r="E336" s="112"/>
    </row>
    <row r="338" spans="2:4" ht="15" customHeight="1">
      <c r="B338" s="1095" t="s">
        <v>4380</v>
      </c>
      <c r="C338" s="1095"/>
      <c r="D338" s="1095"/>
    </row>
    <row r="339" spans="2:4">
      <c r="B339" s="1095"/>
      <c r="C339" s="1095"/>
      <c r="D339" s="1095"/>
    </row>
    <row r="340" spans="2:4">
      <c r="B340" s="1095"/>
      <c r="C340" s="1095"/>
      <c r="D340" s="1095"/>
    </row>
    <row r="341" spans="2:4">
      <c r="B341" s="1095"/>
      <c r="C341" s="1095"/>
      <c r="D341" s="1095"/>
    </row>
  </sheetData>
  <mergeCells count="1">
    <mergeCell ref="B338:D341"/>
  </mergeCells>
  <hyperlinks>
    <hyperlink ref="I5" r:id="rId1" xr:uid="{B35E8487-7B57-4B3D-AE06-127CB611C2BA}"/>
    <hyperlink ref="I6" r:id="rId2" xr:uid="{F1A56500-C4EB-43F6-9ED1-0296E15DF375}"/>
    <hyperlink ref="I7" r:id="rId3" xr:uid="{816840B1-45BE-4A76-BB1F-A54B15DB84A2}"/>
    <hyperlink ref="E8" r:id="rId4" xr:uid="{5638F07A-C773-4C52-AA3B-1F016D9C0F59}"/>
    <hyperlink ref="G8" r:id="rId5" xr:uid="{2F4BD318-E70D-4673-9408-48AC987DB8C1}"/>
    <hyperlink ref="I8" r:id="rId6" xr:uid="{FD855FC6-FCD5-4F0D-849E-7E6A38C51960}"/>
    <hyperlink ref="I9" r:id="rId7" xr:uid="{E7E6950F-44CD-4FFC-93C9-983B9A1DAF7D}"/>
    <hyperlink ref="E10" r:id="rId8" xr:uid="{2A6FBD5A-A340-4C1E-B7D3-69DA67E7DA14}"/>
    <hyperlink ref="G10" r:id="rId9" xr:uid="{AFCD1942-C6A1-4E31-9796-003414AB11D0}"/>
    <hyperlink ref="I10" r:id="rId10" xr:uid="{94468E65-DDD9-4E7F-8596-29A26FA9A37B}"/>
    <hyperlink ref="E11" r:id="rId11" xr:uid="{DC04C7C1-97F5-4F4C-9C30-A5390AADA1EE}"/>
    <hyperlink ref="G11" r:id="rId12" xr:uid="{78D221E5-C75B-4338-908A-8633A6A59824}"/>
    <hyperlink ref="I11" r:id="rId13" xr:uid="{B507F918-E6D1-4BE4-BE60-C8DE48A32123}"/>
    <hyperlink ref="E12" r:id="rId14" xr:uid="{C51596F2-0B04-4AC1-930B-5747070D715C}"/>
    <hyperlink ref="I12" r:id="rId15" xr:uid="{ECF2FAB4-0B41-49D8-8339-D6763DB5C94E}"/>
    <hyperlink ref="I13" r:id="rId16" xr:uid="{1A5912DA-150E-4D11-8486-6D90074E2661}"/>
    <hyperlink ref="E14" r:id="rId17" xr:uid="{667FF1CD-5392-4B5F-8AE9-CF81EA4D40FA}"/>
    <hyperlink ref="G14" r:id="rId18" xr:uid="{3159A932-8A63-4430-90FA-DF2F3101A5C8}"/>
    <hyperlink ref="I14" r:id="rId19" xr:uid="{848967CA-BB52-4BB6-B329-F3B6A5AE17C1}"/>
    <hyperlink ref="I15" r:id="rId20" xr:uid="{6DAEC901-ED66-45F6-B23E-490C4803D65C}"/>
    <hyperlink ref="I16" r:id="rId21" xr:uid="{6A762F7E-000A-4118-B505-A07CD1BCE1D8}"/>
    <hyperlink ref="E18" r:id="rId22" xr:uid="{1AE1178C-D937-4142-A25B-4522BD44E8C1}"/>
    <hyperlink ref="G18" r:id="rId23" xr:uid="{F02FB0CF-03E5-4AA0-A89B-51AD0B525AB1}"/>
    <hyperlink ref="I18" r:id="rId24" xr:uid="{5F05CB3D-FEC0-4C4D-BE7F-CDAE3FED8C5E}"/>
    <hyperlink ref="G19" r:id="rId25" xr:uid="{168510C1-3483-420E-9D2F-9193ABFA482D}"/>
    <hyperlink ref="G20" r:id="rId26" xr:uid="{0C9415C1-7279-4598-90CE-715EA3D1392B}"/>
    <hyperlink ref="G21" r:id="rId27" xr:uid="{555C43B7-EF98-4ACA-8BFC-E749C3A4098B}"/>
    <hyperlink ref="G23" r:id="rId28" xr:uid="{8D29033D-A6FF-4622-ABC2-ED8A4D2A0931}"/>
    <hyperlink ref="G24" r:id="rId29" xr:uid="{3B5A2EE1-1B06-4D4B-8B6A-473F467B9434}"/>
    <hyperlink ref="G25" r:id="rId30" xr:uid="{4D166CFF-AAF1-448F-86EE-CF0BC2EB8F28}"/>
    <hyperlink ref="E26" r:id="rId31" xr:uid="{74ACE75C-485A-4A6E-9F7A-B05C086409DF}"/>
    <hyperlink ref="G26" r:id="rId32" xr:uid="{40076DD2-2020-40B9-88CA-09348A915FCF}"/>
    <hyperlink ref="I27" r:id="rId33" location=":~:text=NSW%20aims%20for%2012%20gigawatts,of%20storage%20capacity%20by%202030." display="https://reneweconomy.com.au/nsw-targets-12gw-of-renewables-and-storage-under-roadmap-that-includes-auctions-27022/ - :~:text=NSW%20aims%20for%2012%20gigawatts,of%20storage%20capacity%20by%202030." xr:uid="{DA09663A-AD4D-41D1-9BFF-C7F1F68D0E4A}"/>
    <hyperlink ref="G28" r:id="rId34" xr:uid="{425B235A-480F-4D0C-A2E9-721399FA2B69}"/>
    <hyperlink ref="E29" r:id="rId35" xr:uid="{EDE9A892-AD51-4D72-A5A1-AF34C66B8C44}"/>
    <hyperlink ref="G29" r:id="rId36" xr:uid="{7F627AB2-C1A0-44B1-89DD-20BA8552660B}"/>
    <hyperlink ref="I29" r:id="rId37" xr:uid="{94DFF29D-7699-4D35-9514-FE9B84DF7BFF}"/>
    <hyperlink ref="I30" r:id="rId38" xr:uid="{5E0271C2-74FF-41F0-B6C7-D357073DB951}"/>
    <hyperlink ref="I31" r:id="rId39" xr:uid="{42E1D671-3097-420C-8397-1A2CBBC229F9}"/>
    <hyperlink ref="I32" r:id="rId40" xr:uid="{E662D1CB-EBAA-4CA7-8460-77713981AC49}"/>
    <hyperlink ref="G34" r:id="rId41" xr:uid="{E704B29E-5A0E-456F-9C21-403DC983AC20}"/>
    <hyperlink ref="I40" r:id="rId42" xr:uid="{E0F4195C-B9E0-48A2-8B50-D9DE1091C34A}"/>
    <hyperlink ref="I45" r:id="rId43" xr:uid="{43C6FEF9-F108-44A1-83B4-B7023D46FB7B}"/>
    <hyperlink ref="I46" r:id="rId44" xr:uid="{EABD32E0-9436-4F27-A96D-6116EABEE8A6}"/>
    <hyperlink ref="I51" r:id="rId45" display="https://www.irena.org/IRENADocuments/Statistical_Profiles/South America/Bolivia (Plurinational State of)_South America_RE_SP.pdf" xr:uid="{724ECA14-8B9A-4316-81AF-F5D828965522}"/>
    <hyperlink ref="I55" r:id="rId46" xr:uid="{10A1B119-B204-44FB-892E-061635D2C465}"/>
    <hyperlink ref="I56" r:id="rId47" display="https://www.irena.org/IRENADocuments/Statistical_Profiles/South America/Brazil_South America_RE_SP.pdf" xr:uid="{01EE22B8-6A45-42AE-B7C1-956280B15A5C}"/>
    <hyperlink ref="I57" r:id="rId48" xr:uid="{B0A98E24-46B8-494B-A32C-8CE5BEAF3DA5}"/>
    <hyperlink ref="I68" r:id="rId49" display="https://www.irena.org/IRENADocuments/Statistical_Profiles/Africa/Cabo Verde_Africa_RE_SP.pdf" xr:uid="{0B0E9BF7-4A27-4809-8BD2-AB548A92DD82}"/>
    <hyperlink ref="I69" r:id="rId50" xr:uid="{524474E8-E7E2-4BAE-A6FC-C3CA386386A8}"/>
    <hyperlink ref="I70" r:id="rId51" display="https://www.irena.org/IRENADocuments/Statistical_Profiles/Africa/Central African Republic_Africa_RE_SP.pdf" xr:uid="{C7E0AB25-19A0-4B5F-AD29-AEFD9F34D018}"/>
    <hyperlink ref="I71" r:id="rId52" xr:uid="{1A6EBD87-E604-4ECE-8F0A-E1AA52635B4B}"/>
    <hyperlink ref="I72" r:id="rId53" xr:uid="{D9024D6F-6E90-4501-9A74-6E281FE51E1B}"/>
    <hyperlink ref="G73" r:id="rId54" xr:uid="{3E576536-59B7-4010-A558-C64AAA50AF9B}"/>
    <hyperlink ref="G74" r:id="rId55" location="gref" display="https://www.renewableenergyworld.com/2019/12/01/end-of-the-year-wrap-up-five-figures-show-chinas-renewable-energy-growth-in-2019/ - gref" xr:uid="{DD9459EB-D484-463B-B6A5-F38E64DC018B}"/>
    <hyperlink ref="G77" r:id="rId56" xr:uid="{813E7246-523B-422E-B9BC-5F7BF4293771}"/>
    <hyperlink ref="G78" r:id="rId57" xr:uid="{D9392BAC-EF99-4092-ADB8-C63F0461FB64}"/>
    <hyperlink ref="G79" r:id="rId58" xr:uid="{FC4C417C-90DD-414E-A553-4CD39006CC67}"/>
    <hyperlink ref="G80" r:id="rId59" xr:uid="{B9E7E977-D4BA-48EE-BA17-6AFC3C3FBCDE}"/>
    <hyperlink ref="G81" r:id="rId60" xr:uid="{0E4B6BA6-69F4-4099-BFEF-D4017D1842CA}"/>
    <hyperlink ref="G82" r:id="rId61" xr:uid="{853E2256-4B21-4696-ADB3-030BD344CC99}"/>
    <hyperlink ref="G83" r:id="rId62" xr:uid="{0046B3A6-1197-4E66-88E3-137DFFA6FCC4}"/>
    <hyperlink ref="I85" r:id="rId63" xr:uid="{A0AE9311-1FE9-44A8-91C7-92045E77F7DB}"/>
    <hyperlink ref="I86" r:id="rId64" xr:uid="{155485FD-41D4-4499-B762-0CB509EFFA30}"/>
    <hyperlink ref="I87" r:id="rId65" xr:uid="{2AC55F2F-D794-4E15-88E0-6BA588EB2913}"/>
    <hyperlink ref="I88" r:id="rId66" xr:uid="{E5DFB561-2FE2-4E5E-A53C-99E783B131F2}"/>
    <hyperlink ref="I89" r:id="rId67" xr:uid="{A2D030CC-17D5-4F63-AEA7-E21D6EB277E5}"/>
    <hyperlink ref="G90" r:id="rId68" xr:uid="{D9EA7C85-9E8B-4F72-8DED-A88B5EAE45E4}"/>
    <hyperlink ref="I91" r:id="rId69" xr:uid="{FD07BCD0-4CDE-4099-9EC3-44329CBAFD5B}"/>
    <hyperlink ref="E92" r:id="rId70" xr:uid="{1888E1B2-55FD-4691-9DE4-E2C3E9DBB80C}"/>
    <hyperlink ref="G92" r:id="rId71" xr:uid="{2E0A8243-16A7-4E27-A809-1D8058D975E2}"/>
    <hyperlink ref="I92" r:id="rId72" xr:uid="{9E12FF3C-DB1A-4184-B115-88D95E89F846}"/>
    <hyperlink ref="I93" r:id="rId73" xr:uid="{FA28E6AD-6480-4045-B820-CF745120ADB5}"/>
    <hyperlink ref="G94" r:id="rId74" xr:uid="{C1C58BFB-8A93-4D60-887C-4D4BC40ED17B}"/>
    <hyperlink ref="G98" r:id="rId75" xr:uid="{BB1DBED9-6A8F-475C-86DD-3D99FE6AB083}"/>
    <hyperlink ref="G99" r:id="rId76" xr:uid="{07F962E6-D04A-448C-A6DC-C9903D4354B6}"/>
    <hyperlink ref="G100" r:id="rId77" xr:uid="{E1B8E11F-8AA3-4FC4-8E0A-D1929D24D9AD}"/>
    <hyperlink ref="G102" r:id="rId78" xr:uid="{83393D31-53FD-47E1-B8A4-6431D928860E}"/>
    <hyperlink ref="I110" r:id="rId79" xr:uid="{8EEF04A0-3280-4394-980F-7302E7452103}"/>
    <hyperlink ref="I111" r:id="rId80" xr:uid="{FF6BE217-FB70-4681-AAD8-C9BF5B10DBB6}"/>
    <hyperlink ref="I113" r:id="rId81" xr:uid="{E90E3E35-2192-4982-81E5-11B2EE34FD70}"/>
    <hyperlink ref="I119" r:id="rId82" xr:uid="{51548961-836A-49D7-A59E-F7A3CE73057A}"/>
    <hyperlink ref="I121" r:id="rId83" xr:uid="{48465F84-7F15-4489-A0D6-27210ACD9343}"/>
    <hyperlink ref="G127" r:id="rId84" xr:uid="{E8692630-3281-4B6B-BE73-8AABB96FEF1B}"/>
    <hyperlink ref="I130" r:id="rId85" xr:uid="{A84C2455-63F8-4126-B30A-73E868A959A1}"/>
    <hyperlink ref="I131" r:id="rId86" xr:uid="{FA87A2EF-83C6-4370-AC83-A99326B8A109}"/>
    <hyperlink ref="I132" r:id="rId87" xr:uid="{A10755D0-6DC6-420F-8EF1-0E35ACFC8BFF}"/>
    <hyperlink ref="I133" r:id="rId88" xr:uid="{B3F20569-D251-4AE8-BA77-D55653FC33CF}"/>
    <hyperlink ref="E134" r:id="rId89" xr:uid="{83200DA2-EDC6-4CC8-895B-DE30B1CA8E2F}"/>
    <hyperlink ref="I135" r:id="rId90" xr:uid="{3A700788-90F9-48DC-A519-F53120E12A28}"/>
    <hyperlink ref="E142" r:id="rId91" xr:uid="{9802DB97-95B6-4D17-A85F-095087B14E33}"/>
    <hyperlink ref="G142" r:id="rId92" xr:uid="{383185FA-5EDE-4BE2-AD8B-70298FC6259B}"/>
    <hyperlink ref="I144" r:id="rId93" xr:uid="{45FC327A-90E7-4E8B-935B-2E4050FEEC82}"/>
    <hyperlink ref="I145" r:id="rId94" xr:uid="{8088EEA4-89C7-41DE-BDA5-BA9CD32EBC2C}"/>
    <hyperlink ref="G146" r:id="rId95" xr:uid="{C4A35C8B-CEA9-472C-A346-B52AA3631F91}"/>
    <hyperlink ref="G147" r:id="rId96" xr:uid="{57D626F1-80F8-4098-BA38-6FB618270473}"/>
    <hyperlink ref="G148" r:id="rId97" xr:uid="{BB096985-D66D-48A5-BD04-51544E205F1B}"/>
    <hyperlink ref="G151" r:id="rId98" xr:uid="{38666176-8710-4D03-AA07-B8F8B090E92F}"/>
    <hyperlink ref="I152" r:id="rId99" xr:uid="{CCFEBC80-2DF5-4FCB-AB4E-82C4963227F5}"/>
    <hyperlink ref="G153" r:id="rId100" xr:uid="{6F071A19-2E5E-451F-A874-8A1FEAD56D32}"/>
    <hyperlink ref="G154" r:id="rId101" xr:uid="{B9A0A003-2BD1-4B3D-90C5-EB066B332137}"/>
    <hyperlink ref="G155" r:id="rId102" xr:uid="{DC8250C3-C0F3-45B6-A1CF-C3C091511EB5}"/>
    <hyperlink ref="I156" r:id="rId103" xr:uid="{0A1E3D48-D3FD-490D-B16E-ED117B19BEAF}"/>
    <hyperlink ref="G157" r:id="rId104" xr:uid="{B539F311-53E0-4B82-9B68-D43768EADD4E}"/>
    <hyperlink ref="G158" r:id="rId105" xr:uid="{AE3EC3C1-CF56-44FF-800D-C076CE61A9D9}"/>
    <hyperlink ref="G160" r:id="rId106" xr:uid="{CCD59823-2F86-4997-BB3E-1AADEC8421D8}"/>
    <hyperlink ref="G162" r:id="rId107" xr:uid="{C11BA0B1-D48A-4DD9-B1EB-47B6114A03BB}"/>
    <hyperlink ref="I163" r:id="rId108" xr:uid="{865E9EF6-5956-456C-AFF2-B35079F1F1C7}"/>
    <hyperlink ref="I172" r:id="rId109" xr:uid="{B218A07F-D167-4019-A168-E36B85BC2321}"/>
    <hyperlink ref="I175" r:id="rId110" xr:uid="{37F80A93-EEF5-4314-BC77-FE711B6C6F89}"/>
    <hyperlink ref="G176" r:id="rId111" xr:uid="{E23017BE-5DD9-4486-8A64-7C0E643BA153}"/>
    <hyperlink ref="G180" r:id="rId112" xr:uid="{46F80A8F-B962-491F-B547-3B566E184297}"/>
    <hyperlink ref="E181" r:id="rId113" xr:uid="{85BB90F9-538D-410A-BA05-1FE7150575B6}"/>
    <hyperlink ref="G181" r:id="rId114" xr:uid="{A1EB35AB-3189-4BDF-AD5D-97655A34CF98}"/>
    <hyperlink ref="I181" r:id="rId115" xr:uid="{ACE6383E-11C6-41F1-8A63-9DCB717FA3FA}"/>
    <hyperlink ref="I182" r:id="rId116" xr:uid="{0254AFE8-3E4B-4B2D-9411-BADF20B7C8E9}"/>
    <hyperlink ref="E183" r:id="rId117" xr:uid="{511C9F11-FBF2-4A3A-B827-0551839E4025}"/>
    <hyperlink ref="G183" r:id="rId118" xr:uid="{42218E64-9916-4BEB-85B7-0126453CA73E}"/>
    <hyperlink ref="I183" r:id="rId119" xr:uid="{30E3A353-DD81-4120-A570-5FA0363C447E}"/>
    <hyperlink ref="E184" r:id="rId120" xr:uid="{64F077E1-C7F1-40DB-AAB4-AD63899FA273}"/>
    <hyperlink ref="I184" r:id="rId121" xr:uid="{223D2A67-1E30-4B39-9380-3E56F4EFF5DF}"/>
    <hyperlink ref="G185" r:id="rId122" xr:uid="{538941B9-CEC0-4DE4-BF5E-89A13F82B804}"/>
    <hyperlink ref="I186" r:id="rId123" xr:uid="{6A1D84CA-2015-4C2C-92CF-CF8E9555695F}"/>
    <hyperlink ref="G188" r:id="rId124" xr:uid="{7F014365-D844-4729-BE7F-9D0C3F4F6FED}"/>
    <hyperlink ref="G190" r:id="rId125" xr:uid="{B0081865-3CCF-472B-972A-9C71942EF902}"/>
    <hyperlink ref="G191" r:id="rId126" xr:uid="{485EF3AE-9D53-4D9F-8DAA-82C81337EDEC}"/>
    <hyperlink ref="I194" r:id="rId127" xr:uid="{598F2817-5D03-402C-A45B-403A18FA5B63}"/>
    <hyperlink ref="E195" r:id="rId128" xr:uid="{EFF93629-2069-4923-A052-674291131C28}"/>
    <hyperlink ref="G195" r:id="rId129" xr:uid="{4E1F1E9F-A006-4358-BF28-58652954FA85}"/>
    <hyperlink ref="G196" r:id="rId130" xr:uid="{F0296807-2F80-4BB6-95D5-E0AF6CBF56F3}"/>
    <hyperlink ref="E197" r:id="rId131" xr:uid="{D1D41CE0-30EA-4B7B-99F5-0F2B3A8C70F4}"/>
    <hyperlink ref="G197" r:id="rId132" xr:uid="{B4673D41-EC1C-4D49-B3E1-4FA7FBB3A40A}"/>
    <hyperlink ref="I197" r:id="rId133" xr:uid="{7425C5A2-CF10-4C58-8C88-8ECC4633BE45}"/>
    <hyperlink ref="E198" r:id="rId134" xr:uid="{34497682-633E-412C-8585-D55B374A4BEC}"/>
    <hyperlink ref="G198" r:id="rId135" xr:uid="{27988F49-CED2-4AEE-960C-0E0F2F76C207}"/>
    <hyperlink ref="I198" r:id="rId136" xr:uid="{13D4AE13-E0FC-4F92-968C-07982CF89D72}"/>
    <hyperlink ref="I199" r:id="rId137" xr:uid="{AC523BAA-DEE8-4033-A3B6-326D17FBC223}"/>
    <hyperlink ref="E200" r:id="rId138" xr:uid="{AD0C3C46-0DB6-4C52-807F-D1A7D2B8403B}"/>
    <hyperlink ref="I200" r:id="rId139" xr:uid="{BDF225B3-27AC-4BDD-A297-23BE24E327E6}"/>
    <hyperlink ref="I207" r:id="rId140" xr:uid="{D37D0372-09E5-457C-B69F-811CA37CB3F0}"/>
    <hyperlink ref="I214" r:id="rId141" location=":~:text=MUSCAT%2C%20JAN%207%20%E2%80%93%20A%20renewable,of%20total%20electricity%20output%20by" display="https://www.omanobserver.om/oman-targets-3050-mw-of-renewables-by-2025/ - :~:text=MUSCAT%2C%20JAN%207%20%E2%80%93%20A%20renewable,of%20total%20electricity%20output%20by" xr:uid="{C9E2EBDE-6995-453A-A58F-DE411B78AB9D}"/>
    <hyperlink ref="I215" r:id="rId142" xr:uid="{07C32190-5188-45C7-8947-6942E42E4FAF}"/>
    <hyperlink ref="G216" r:id="rId143" xr:uid="{8B4D1604-FB80-43F4-B9B8-BE97E24567DC}"/>
    <hyperlink ref="G217" r:id="rId144" xr:uid="{56404082-173C-4C19-B79D-BCD7D4351221}"/>
    <hyperlink ref="I220" r:id="rId145" xr:uid="{D17957D3-DD00-4C6F-87F0-8733B42E24EC}"/>
    <hyperlink ref="E228" r:id="rId146" xr:uid="{329EF06D-7916-410E-924D-BD4C5AD2C2BF}"/>
    <hyperlink ref="G228" r:id="rId147" xr:uid="{CBA08A14-FFC8-4FB4-B62D-5E22BD7ABB31}"/>
    <hyperlink ref="I228" r:id="rId148" xr:uid="{2EDCC2DC-93A4-4467-92EA-0276D46F5F8D}"/>
    <hyperlink ref="E229" r:id="rId149" xr:uid="{A1321608-E6D5-4106-8EAB-3CBE9584FF68}"/>
    <hyperlink ref="G229" r:id="rId150" xr:uid="{92565427-672F-4E04-AAA1-7DFB0530A9B7}"/>
    <hyperlink ref="I229" r:id="rId151" xr:uid="{E987293C-99D1-4347-8C73-E556070403CC}"/>
    <hyperlink ref="E230" r:id="rId152" xr:uid="{71D29DB9-FA52-4E0C-8696-7914F45448AE}"/>
    <hyperlink ref="G230" r:id="rId153" xr:uid="{E845D76F-58E1-4301-A24B-C3C88A0C39E3}"/>
    <hyperlink ref="I230" r:id="rId154" xr:uid="{7DB9A5CC-CABC-4B93-B118-1CEE1125C9EC}"/>
    <hyperlink ref="E231" r:id="rId155" xr:uid="{C9FFDDC4-0EC6-4ED6-B92B-7634864D603F}"/>
    <hyperlink ref="I231" r:id="rId156" xr:uid="{E0BB1BE0-FBE8-409A-816A-576107F85B5C}"/>
    <hyperlink ref="E232" r:id="rId157" xr:uid="{13508A19-AAB9-4D9F-91F0-8818EDDF3B10}"/>
    <hyperlink ref="G232" r:id="rId158" xr:uid="{0A6FD2B7-28B8-4837-A025-E7B38AD8C76E}"/>
    <hyperlink ref="I232" r:id="rId159" xr:uid="{DF1CC1A5-0C00-477B-9232-5C47CB27E6D8}"/>
    <hyperlink ref="I233" r:id="rId160" xr:uid="{0B46E5A5-D90C-42C9-BF93-09C8D06CB336}"/>
    <hyperlink ref="I234" r:id="rId161" xr:uid="{5871660F-049E-40BE-B8F1-57E94E99EAD0}"/>
    <hyperlink ref="I235" r:id="rId162" xr:uid="{300E5E99-4C0C-4863-A22E-F738E1C4073A}"/>
    <hyperlink ref="I236" r:id="rId163" xr:uid="{0D42B2BC-6EBF-4CAB-A37D-6D1BCE8F6FA1}"/>
    <hyperlink ref="I237" r:id="rId164" location=":~:text=BREAKING%3A%20Saudi%20Arabia%20sets%20new%2058.7GW%20renewable%20energy%20target%20for%202030,-10%20January%202019&amp;text=Saudi%20Arabia%27s%20Renewable%20Energy%20Project,renewable%20energy%20capacity%20by%202030." display="https://www.meed.com/saudi-arabia-renewable-energy-target/ - :~:text=BREAKING%3A%20Saudi%20Arabia%20sets%20new%2058.7GW%20renewable%20energy%20target%20for%202030,-10%20January%202019&amp;text=Saudi%20Arabia%27s%20Renewable%20Energy%20Project,renewable%20energy%20capacity%20by%202030." xr:uid="{D6CD31BC-5503-4DD2-9825-E4110D8A4CBE}"/>
    <hyperlink ref="I239" r:id="rId165" location=":~:text=BREAKING%3A%20Saudi%20Arabia%20sets%20new%2058.7GW%20renewable%20energy%20target%20for%202030,-10%20January%202019&amp;text=Saudi%20Arabia%27s%20Renewable%20Energy%20Project,renewable%20energy%20capacity%20by%202030." display="https://www.meed.com/saudi-arabia-renewable-energy-target/ - :~:text=BREAKING%3A%20Saudi%20Arabia%20sets%20new%2058.7GW%20renewable%20energy%20target%20for%202030,-10%20January%202019&amp;text=Saudi%20Arabia%27s%20Renewable%20Energy%20Project,renewable%20energy%20capacity%20by%202030." xr:uid="{1418F6A6-581B-4D37-A7CF-22CA6A10BC08}"/>
    <hyperlink ref="I240" r:id="rId166" location=":~:text=BREAKING%3A%20Saudi%20Arabia%20sets%20new%2058.7GW%20renewable%20energy%20target%20for%202030,-10%20January%202019&amp;text=Saudi%20Arabia%27s%20Renewable%20Energy%20Project,renewable%20energy%20capacity%20by%202030." display="https://www.meed.com/saudi-arabia-renewable-energy-target/ - :~:text=BREAKING%3A%20Saudi%20Arabia%20sets%20new%2058.7GW%20renewable%20energy%20target%20for%202030,-10%20January%202019&amp;text=Saudi%20Arabia%27s%20Renewable%20Energy%20Project,renewable%20energy%20capacity%20by%202030." xr:uid="{74883886-C826-4AC7-9C07-3FC17DAB2458}"/>
    <hyperlink ref="I241" r:id="rId167" location=":~:text=BREAKING%3A%20Saudi%20Arabia%20sets%20new%2058.7GW%20renewable%20energy%20target%20for%202030,-10%20January%202019&amp;text=Saudi%20Arabia%27s%20Renewable%20Energy%20Project,renewable%20energy%20capacity%20by%202030." display="https://www.meed.com/saudi-arabia-renewable-energy-target/ - :~:text=BREAKING%3A%20Saudi%20Arabia%20sets%20new%2058.7GW%20renewable%20energy%20target%20for%202030,-10%20January%202019&amp;text=Saudi%20Arabia%27s%20Renewable%20Energy%20Project,renewable%20energy%20capacity%20by%202030." xr:uid="{0C3E6DE1-E0ED-4E73-86F4-2A465BAE30EE}"/>
    <hyperlink ref="I245" r:id="rId168" xr:uid="{4709BBB7-2F27-4F6F-87F7-61A34981B36F}"/>
    <hyperlink ref="I246" r:id="rId169" xr:uid="{AB77817C-B0C9-4784-B929-C3E5AA475DE9}"/>
    <hyperlink ref="I247" r:id="rId170" xr:uid="{EEA98631-40D4-4117-A43D-C9B4C6FB24ED}"/>
    <hyperlink ref="I249" r:id="rId171" xr:uid="{278D7485-0008-44C9-8A73-B1DCD75EB449}"/>
    <hyperlink ref="G251" r:id="rId172" xr:uid="{D38D221F-1332-4D85-82D8-C160815AA705}"/>
    <hyperlink ref="I255" r:id="rId173" xr:uid="{9FF9CCEA-E2E1-4B71-92AA-9A0B49BE5C06}"/>
    <hyperlink ref="I257" r:id="rId174" display="https://www.irena.org/IRENADocuments/Statistical_Profiles/Africa/South Sudan_Africa_RE_SP.pdf" xr:uid="{FDA6BE2C-7CCB-4648-8256-A589D5B407A1}"/>
    <hyperlink ref="I258" r:id="rId175" xr:uid="{DA597102-E31B-4830-AD9F-1255032418A6}"/>
    <hyperlink ref="I259" r:id="rId176" display="https://ec.europa.eu/energy/sites/ener/files/documents/es_final_necp_main_en.pdf" xr:uid="{8FD2F2CE-EFCD-434C-A686-DF0943F4F4B1}"/>
    <hyperlink ref="I260" r:id="rId177" xr:uid="{1BB4EC96-DDF3-41B8-9E8D-A71D819CDF60}"/>
    <hyperlink ref="I261" r:id="rId178" xr:uid="{5C4510C1-EF6E-4027-BED0-1E3B0146ED12}"/>
    <hyperlink ref="I262" r:id="rId179" xr:uid="{36B6684E-8DC8-4BDA-BAB3-2B1BB2B7C994}"/>
    <hyperlink ref="I265" r:id="rId180" xr:uid="{CF2D8274-A995-45BD-AF67-97612FB65CE1}"/>
    <hyperlink ref="I266" r:id="rId181" xr:uid="{A47959FB-C43C-4F3E-927E-33F542E97D0E}"/>
    <hyperlink ref="I269" r:id="rId182" display="https://www.irena.org/IRENADocuments/Statistical_Profiles/South America/Suriname_South America_RE_SP.pdf" xr:uid="{D9511499-B197-43EB-B28D-88E630B4DA14}"/>
    <hyperlink ref="G274" r:id="rId183" xr:uid="{2B47994B-AED0-420E-8B4E-946BC96F1574}"/>
    <hyperlink ref="G275" r:id="rId184" xr:uid="{52C7BE61-792A-4010-AC36-E9D6AB2A60A6}"/>
    <hyperlink ref="I276" r:id="rId185" xr:uid="{F3E975AC-F945-4903-8E89-FB11F777CD3C}"/>
    <hyperlink ref="G277" r:id="rId186" xr:uid="{AFF86DBF-0AAB-46DB-B63F-98243C2A1DB0}"/>
    <hyperlink ref="G278" r:id="rId187" xr:uid="{5B28D08B-2E7C-4693-B826-7369BA946606}"/>
    <hyperlink ref="I287" r:id="rId188" xr:uid="{72ADD124-A2F7-4090-8F04-1098B8F23C14}"/>
    <hyperlink ref="I289" r:id="rId189" xr:uid="{99E890F1-042B-4B4E-99C8-5E32945CA5C2}"/>
    <hyperlink ref="I298" r:id="rId190" xr:uid="{1F22921D-380C-4923-AAA4-5DE7EB6173AB}"/>
    <hyperlink ref="E300" r:id="rId191" xr:uid="{31E0E7C7-546C-4B5C-87B4-8C4C04E75356}"/>
    <hyperlink ref="I302" r:id="rId192" xr:uid="{5135234B-3B79-4AEA-8365-CD06B91D411E}"/>
    <hyperlink ref="I306" r:id="rId193" xr:uid="{E543B318-BA2B-4F94-83A4-FFA8F405F66F}"/>
    <hyperlink ref="G307" r:id="rId194" location="installed-solar-capacity-in-massachusetts-" display="https://www.mass.gov/info-details/renewable-energy-snapshot - installed-solar-capacity-in-massachusetts-" xr:uid="{B4F47DBC-5423-47A8-9803-435AB1131AC9}"/>
    <hyperlink ref="G308" r:id="rId195" location="installed-solar-capacity-in-massachusetts-" display="https://www.mass.gov/info-details/renewable-energy-snapshot - installed-solar-capacity-in-massachusetts-" xr:uid="{61CB458B-E001-42A9-9258-928DB09F87F3}"/>
    <hyperlink ref="I311" r:id="rId196" xr:uid="{CB2F31F5-5194-4E62-9BEA-44F497107DE8}"/>
    <hyperlink ref="I312" r:id="rId197" xr:uid="{D3AA7B24-7AA7-4CC3-BD86-3D436EC687EB}"/>
    <hyperlink ref="I313" r:id="rId198" xr:uid="{6D895843-777E-4C65-8EC6-D040474337A4}"/>
    <hyperlink ref="I314" r:id="rId199" xr:uid="{FEF7BA56-D55F-4C07-A719-7F0FB356F5DD}"/>
    <hyperlink ref="I315" r:id="rId200" xr:uid="{60343EF3-90B9-4D1F-8376-E40568BD1B4A}"/>
    <hyperlink ref="I316" r:id="rId201" xr:uid="{5ED5B426-D42C-4A2E-80E5-A5F9A5A5EB6E}"/>
    <hyperlink ref="E317" r:id="rId202" display="https://www.irena.org/IRENADocuments/Statistical_Profiles/Asia/Viet Nam_Asia_RE_SP.pdf" xr:uid="{9AEB25A0-335E-420A-8874-FB7CA8B3A286}"/>
    <hyperlink ref="G317" r:id="rId203" xr:uid="{8770799F-BEC2-4648-AE4D-0BBA68240060}"/>
    <hyperlink ref="I317" r:id="rId204" display="https://www.irena.org/IRENADocuments/Statistical_Profiles/Asia/Viet Nam_Asia_RE_SP.pdf" xr:uid="{540F6266-3991-45FC-9A3F-EBD2FC090DFB}"/>
    <hyperlink ref="G319" r:id="rId205" xr:uid="{8BBECD98-37B5-47BE-8E60-95145139E45B}"/>
    <hyperlink ref="I320" r:id="rId206" xr:uid="{942E7671-93DC-4648-A632-D4BB0DF7AC59}"/>
    <hyperlink ref="I322" r:id="rId207" xr:uid="{9B32FE29-8AAD-40D3-BD71-1EFA8F8E9264}"/>
    <hyperlink ref="I323" r:id="rId208" xr:uid="{9251CC3E-C60D-4B2F-9546-ED05C8B18D29}"/>
    <hyperlink ref="I326" r:id="rId209" xr:uid="{801C8CCB-B1CB-4D7B-939D-11AE2DCEB1E3}"/>
    <hyperlink ref="I327" r:id="rId210" xr:uid="{C01F3318-D070-44D4-BB3C-261710B26CC4}"/>
    <hyperlink ref="A1" location="Contents!A1" display="Table of Contents" xr:uid="{737AB98D-36DA-402E-A144-345424B6FB4E}"/>
  </hyperlinks>
  <pageMargins left="0.7" right="0.7" top="0.75" bottom="0.75" header="0.3" footer="0.3"/>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DFC42F-2E1A-4C91-B874-5DCA0B6DB823}">
  <sheetPr>
    <tabColor theme="7"/>
  </sheetPr>
  <dimension ref="A1:AH126"/>
  <sheetViews>
    <sheetView workbookViewId="0">
      <pane xSplit="2" ySplit="4" topLeftCell="C5" activePane="bottomRight" state="frozen"/>
      <selection pane="topRight" activeCell="B1" sqref="B1"/>
      <selection pane="bottomLeft" activeCell="A5" sqref="A5"/>
      <selection pane="bottomRight"/>
    </sheetView>
  </sheetViews>
  <sheetFormatPr defaultRowHeight="15"/>
  <cols>
    <col min="1" max="1" width="17" style="40" bestFit="1" customWidth="1"/>
    <col min="2" max="2" width="44.28515625" customWidth="1"/>
    <col min="3" max="3" width="19.28515625" customWidth="1"/>
    <col min="5" max="5" width="15.140625" customWidth="1"/>
    <col min="7" max="7" width="15.140625" customWidth="1"/>
    <col min="8" max="8" width="13.85546875" customWidth="1"/>
    <col min="10" max="10" width="17" customWidth="1"/>
    <col min="12" max="12" width="17.85546875" customWidth="1"/>
    <col min="14" max="14" width="15.42578125" customWidth="1"/>
    <col min="16" max="16" width="15.140625" customWidth="1"/>
    <col min="18" max="18" width="11.5703125" customWidth="1"/>
    <col min="19" max="19" width="17.140625" customWidth="1"/>
    <col min="21" max="21" width="15.85546875" customWidth="1"/>
    <col min="23" max="23" width="15.42578125" customWidth="1"/>
    <col min="24" max="24" width="14.7109375" customWidth="1"/>
    <col min="26" max="26" width="17.42578125" customWidth="1"/>
    <col min="28" max="28" width="31.140625" customWidth="1"/>
    <col min="30" max="30" width="14.5703125" customWidth="1"/>
    <col min="32" max="32" width="11.7109375" customWidth="1"/>
    <col min="33" max="33" width="21" customWidth="1"/>
  </cols>
  <sheetData>
    <row r="1" spans="1:34" ht="16.5" customHeight="1">
      <c r="A1" s="232" t="s">
        <v>3717</v>
      </c>
      <c r="B1" s="781" t="s">
        <v>4594</v>
      </c>
      <c r="C1" s="179"/>
      <c r="D1" s="179"/>
      <c r="E1" s="179"/>
      <c r="F1" s="179"/>
      <c r="G1" s="179"/>
      <c r="H1" s="179"/>
      <c r="I1" s="781"/>
      <c r="J1" s="781"/>
      <c r="K1" s="193"/>
      <c r="L1" s="193"/>
      <c r="M1" s="193"/>
      <c r="N1" s="193"/>
      <c r="O1" s="193"/>
      <c r="P1" s="89"/>
      <c r="Q1" s="89"/>
      <c r="R1" s="89"/>
      <c r="S1" s="89"/>
      <c r="T1" s="89"/>
      <c r="U1" s="89"/>
      <c r="V1" s="89"/>
      <c r="W1" s="89"/>
      <c r="X1" s="89"/>
      <c r="Y1" s="89"/>
      <c r="Z1" s="89"/>
      <c r="AA1" s="89"/>
      <c r="AB1" s="89"/>
      <c r="AC1" s="89"/>
      <c r="AD1" s="89"/>
      <c r="AE1" s="89"/>
      <c r="AF1" s="89"/>
      <c r="AG1" s="89"/>
      <c r="AH1" s="89"/>
    </row>
    <row r="2" spans="1:34">
      <c r="B2" s="106" t="s">
        <v>3301</v>
      </c>
      <c r="C2" s="89"/>
      <c r="D2" s="89"/>
      <c r="E2" s="89"/>
      <c r="F2" s="89"/>
      <c r="G2" s="89"/>
      <c r="H2" s="89"/>
      <c r="I2" s="89"/>
      <c r="J2" s="89"/>
      <c r="K2" s="89"/>
      <c r="L2" s="89"/>
      <c r="M2" s="89"/>
      <c r="N2" s="89"/>
      <c r="O2" s="89"/>
      <c r="P2" s="89"/>
      <c r="Q2" s="89"/>
      <c r="R2" s="89"/>
      <c r="S2" s="89"/>
      <c r="T2" s="89"/>
      <c r="U2" s="89"/>
      <c r="V2" s="89"/>
      <c r="W2" s="89"/>
      <c r="X2" s="89"/>
      <c r="Y2" s="89"/>
      <c r="Z2" s="89"/>
      <c r="AA2" s="89"/>
      <c r="AB2" s="89"/>
      <c r="AC2" s="89"/>
      <c r="AD2" s="89"/>
      <c r="AE2" s="89"/>
      <c r="AF2" s="89"/>
      <c r="AG2" s="89"/>
      <c r="AH2" s="89"/>
    </row>
    <row r="3" spans="1:34">
      <c r="B3" s="89"/>
      <c r="C3" s="89"/>
      <c r="D3" s="89"/>
      <c r="E3" s="89"/>
      <c r="F3" s="89"/>
      <c r="G3" s="89"/>
      <c r="H3" s="89"/>
      <c r="I3" s="89"/>
      <c r="J3" s="89"/>
      <c r="K3" s="89"/>
      <c r="L3" s="89"/>
      <c r="M3" s="89"/>
      <c r="N3" s="89"/>
      <c r="O3" s="89"/>
      <c r="P3" s="89"/>
      <c r="Q3" s="89"/>
      <c r="R3" s="89"/>
      <c r="S3" s="89"/>
      <c r="T3" s="89"/>
      <c r="U3" s="89"/>
      <c r="V3" s="89"/>
      <c r="W3" s="89"/>
      <c r="X3" s="89"/>
      <c r="Y3" s="89"/>
      <c r="Z3" s="89"/>
      <c r="AA3" s="89"/>
      <c r="AB3" s="89"/>
      <c r="AC3" s="89"/>
      <c r="AD3" s="89"/>
      <c r="AE3" s="89"/>
      <c r="AF3" s="89"/>
      <c r="AG3" s="89"/>
      <c r="AH3" s="89"/>
    </row>
    <row r="4" spans="1:34" s="183" customFormat="1" ht="42.75" customHeight="1">
      <c r="B4" s="182" t="s">
        <v>0</v>
      </c>
      <c r="C4" s="46" t="s">
        <v>3679</v>
      </c>
      <c r="D4" s="182" t="s">
        <v>540</v>
      </c>
      <c r="E4" s="182" t="s">
        <v>904</v>
      </c>
      <c r="F4" s="182" t="s">
        <v>540</v>
      </c>
      <c r="G4" s="46" t="s">
        <v>905</v>
      </c>
      <c r="H4" s="46" t="s">
        <v>1167</v>
      </c>
      <c r="I4" s="182" t="s">
        <v>540</v>
      </c>
      <c r="J4" s="46" t="s">
        <v>344</v>
      </c>
      <c r="K4" s="182" t="s">
        <v>540</v>
      </c>
      <c r="L4" s="46" t="s">
        <v>346</v>
      </c>
      <c r="M4" s="182" t="s">
        <v>540</v>
      </c>
      <c r="N4" s="46" t="s">
        <v>348</v>
      </c>
      <c r="O4" s="182" t="s">
        <v>540</v>
      </c>
      <c r="P4" s="46" t="s">
        <v>3020</v>
      </c>
      <c r="Q4" s="182" t="s">
        <v>540</v>
      </c>
      <c r="R4" s="46" t="s">
        <v>905</v>
      </c>
      <c r="S4" s="46" t="s">
        <v>3021</v>
      </c>
      <c r="T4" s="182" t="s">
        <v>540</v>
      </c>
      <c r="U4" s="46" t="s">
        <v>3022</v>
      </c>
      <c r="V4" s="182" t="s">
        <v>540</v>
      </c>
      <c r="W4" s="46" t="s">
        <v>3023</v>
      </c>
      <c r="X4" s="46" t="s">
        <v>3024</v>
      </c>
      <c r="Y4" s="182" t="s">
        <v>540</v>
      </c>
      <c r="Z4" s="46" t="s">
        <v>3025</v>
      </c>
      <c r="AA4" s="182" t="s">
        <v>540</v>
      </c>
      <c r="AB4" s="46" t="s">
        <v>3686</v>
      </c>
      <c r="AC4" s="182" t="s">
        <v>540</v>
      </c>
      <c r="AD4" s="46" t="s">
        <v>3026</v>
      </c>
      <c r="AE4" s="182" t="s">
        <v>540</v>
      </c>
      <c r="AF4" s="46" t="s">
        <v>905</v>
      </c>
      <c r="AG4" s="46" t="s">
        <v>3027</v>
      </c>
      <c r="AH4" s="182" t="s">
        <v>540</v>
      </c>
    </row>
    <row r="5" spans="1:34" s="185" customFormat="1" ht="12.75">
      <c r="B5" s="57" t="s">
        <v>857</v>
      </c>
      <c r="C5" s="55" t="s">
        <v>3028</v>
      </c>
      <c r="D5" s="188" t="s">
        <v>3029</v>
      </c>
      <c r="E5" s="83" t="s">
        <v>3030</v>
      </c>
      <c r="F5" s="188" t="s">
        <v>3031</v>
      </c>
      <c r="G5" s="55" t="s">
        <v>571</v>
      </c>
      <c r="H5" s="208" t="s">
        <v>3032</v>
      </c>
      <c r="I5" s="51"/>
      <c r="J5" s="52"/>
      <c r="K5" s="51"/>
      <c r="L5" s="52"/>
      <c r="M5" s="51"/>
      <c r="N5" s="52"/>
      <c r="O5" s="51"/>
      <c r="P5" s="52"/>
      <c r="Q5" s="51"/>
      <c r="R5" s="52"/>
      <c r="S5" s="84"/>
      <c r="T5" s="51"/>
      <c r="U5" s="52"/>
      <c r="V5" s="51"/>
      <c r="W5" s="52"/>
      <c r="X5" s="69" t="s">
        <v>3033</v>
      </c>
      <c r="Y5" s="51"/>
      <c r="Z5" s="52"/>
      <c r="AA5" s="51"/>
      <c r="AB5" s="52"/>
      <c r="AC5" s="51"/>
      <c r="AD5" s="69" t="s">
        <v>3034</v>
      </c>
      <c r="AE5" s="51"/>
      <c r="AF5" s="52"/>
      <c r="AG5" s="52"/>
      <c r="AH5" s="51"/>
    </row>
    <row r="6" spans="1:34" s="185" customFormat="1" ht="12.75">
      <c r="B6" s="57" t="s">
        <v>676</v>
      </c>
      <c r="C6" s="64" t="s">
        <v>3680</v>
      </c>
      <c r="D6" s="188" t="s">
        <v>3029</v>
      </c>
      <c r="E6" s="83" t="s">
        <v>1025</v>
      </c>
      <c r="F6" s="188" t="s">
        <v>3031</v>
      </c>
      <c r="G6" s="55" t="s">
        <v>571</v>
      </c>
      <c r="H6" s="55"/>
      <c r="I6" s="51"/>
      <c r="J6" s="52"/>
      <c r="K6" s="51"/>
      <c r="L6" s="52"/>
      <c r="M6" s="51"/>
      <c r="N6" s="52"/>
      <c r="O6" s="51"/>
      <c r="P6" s="52"/>
      <c r="Q6" s="51"/>
      <c r="R6" s="52"/>
      <c r="S6" s="84"/>
      <c r="T6" s="51"/>
      <c r="U6" s="52"/>
      <c r="V6" s="51"/>
      <c r="W6" s="52"/>
      <c r="X6" s="52"/>
      <c r="Y6" s="51"/>
      <c r="Z6" s="52"/>
      <c r="AA6" s="51"/>
      <c r="AB6" s="52"/>
      <c r="AC6" s="51"/>
      <c r="AD6" s="52"/>
      <c r="AE6" s="51"/>
      <c r="AF6" s="52"/>
      <c r="AG6" s="52"/>
      <c r="AH6" s="51"/>
    </row>
    <row r="7" spans="1:34" s="185" customFormat="1" ht="12.75">
      <c r="B7" s="57" t="s">
        <v>393</v>
      </c>
      <c r="C7" s="52"/>
      <c r="D7" s="52"/>
      <c r="E7" s="52"/>
      <c r="F7" s="52"/>
      <c r="G7" s="52"/>
      <c r="H7" s="52"/>
      <c r="I7" s="51"/>
      <c r="J7" s="52"/>
      <c r="K7" s="51"/>
      <c r="L7" s="132">
        <v>0.1</v>
      </c>
      <c r="M7" s="51"/>
      <c r="N7" s="52"/>
      <c r="O7" s="51"/>
      <c r="P7" s="52"/>
      <c r="Q7" s="51"/>
      <c r="R7" s="52"/>
      <c r="S7" s="84"/>
      <c r="T7" s="51"/>
      <c r="U7" s="52"/>
      <c r="V7" s="51"/>
      <c r="W7" s="52"/>
      <c r="X7" s="52"/>
      <c r="Y7" s="51"/>
      <c r="Z7" s="52"/>
      <c r="AA7" s="51"/>
      <c r="AB7" s="52"/>
      <c r="AC7" s="51"/>
      <c r="AD7" s="52"/>
      <c r="AE7" s="51"/>
      <c r="AF7" s="52"/>
      <c r="AG7" s="52"/>
      <c r="AH7" s="51"/>
    </row>
    <row r="8" spans="1:34" s="185" customFormat="1" ht="12.75">
      <c r="B8" s="57" t="s">
        <v>69</v>
      </c>
      <c r="C8" s="52"/>
      <c r="D8" s="52"/>
      <c r="E8" s="52"/>
      <c r="F8" s="52"/>
      <c r="G8" s="52"/>
      <c r="H8" s="52"/>
      <c r="I8" s="51"/>
      <c r="J8" s="132">
        <v>0.1</v>
      </c>
      <c r="K8" s="51"/>
      <c r="L8" s="132">
        <v>0.12</v>
      </c>
      <c r="M8" s="51"/>
      <c r="N8" s="52"/>
      <c r="O8" s="51"/>
      <c r="P8" s="52"/>
      <c r="Q8" s="51"/>
      <c r="R8" s="52"/>
      <c r="S8" s="84"/>
      <c r="T8" s="51"/>
      <c r="U8" s="52"/>
      <c r="V8" s="51"/>
      <c r="W8" s="52"/>
      <c r="X8" s="52"/>
      <c r="Y8" s="51"/>
      <c r="Z8" s="52"/>
      <c r="AA8" s="51"/>
      <c r="AB8" s="52"/>
      <c r="AC8" s="51"/>
      <c r="AD8" s="52"/>
      <c r="AE8" s="51"/>
      <c r="AF8" s="52"/>
      <c r="AG8" s="52"/>
      <c r="AH8" s="51"/>
    </row>
    <row r="9" spans="1:34" s="185" customFormat="1" ht="12.75">
      <c r="B9" s="57" t="s">
        <v>132</v>
      </c>
      <c r="C9" s="52"/>
      <c r="D9" s="52"/>
      <c r="E9" s="52"/>
      <c r="F9" s="52"/>
      <c r="G9" s="52"/>
      <c r="H9" s="52"/>
      <c r="I9" s="51"/>
      <c r="J9" s="52"/>
      <c r="K9" s="51"/>
      <c r="L9" s="52"/>
      <c r="M9" s="51"/>
      <c r="N9" s="52"/>
      <c r="O9" s="51"/>
      <c r="P9" s="52"/>
      <c r="Q9" s="51"/>
      <c r="R9" s="52"/>
      <c r="S9" s="84"/>
      <c r="T9" s="51"/>
      <c r="U9" s="52"/>
      <c r="V9" s="51"/>
      <c r="W9" s="52"/>
      <c r="X9" s="52"/>
      <c r="Y9" s="51"/>
      <c r="Z9" s="52"/>
      <c r="AA9" s="51"/>
      <c r="AB9" s="52"/>
      <c r="AC9" s="51"/>
      <c r="AD9" s="52"/>
      <c r="AE9" s="51"/>
      <c r="AF9" s="52"/>
      <c r="AG9" s="52"/>
      <c r="AH9" s="51"/>
    </row>
    <row r="10" spans="1:34" s="185" customFormat="1" ht="12.75">
      <c r="B10" s="71" t="s">
        <v>274</v>
      </c>
      <c r="C10" s="52"/>
      <c r="D10" s="52"/>
      <c r="E10" s="52"/>
      <c r="F10" s="52"/>
      <c r="G10" s="52"/>
      <c r="H10" s="52"/>
      <c r="I10" s="51"/>
      <c r="J10" s="52"/>
      <c r="K10" s="51"/>
      <c r="L10" s="52"/>
      <c r="M10" s="51"/>
      <c r="N10" s="52"/>
      <c r="O10" s="51"/>
      <c r="P10" s="52"/>
      <c r="Q10" s="51"/>
      <c r="R10" s="52"/>
      <c r="S10" s="84"/>
      <c r="T10" s="51"/>
      <c r="U10" s="52"/>
      <c r="V10" s="51"/>
      <c r="W10" s="52"/>
      <c r="X10" s="52"/>
      <c r="Y10" s="51"/>
      <c r="Z10" s="52"/>
      <c r="AA10" s="51"/>
      <c r="AB10" s="52"/>
      <c r="AC10" s="51"/>
      <c r="AD10" s="55" t="s">
        <v>3035</v>
      </c>
      <c r="AE10" s="209" t="s">
        <v>3036</v>
      </c>
      <c r="AF10" s="52"/>
      <c r="AG10" s="55" t="s">
        <v>3037</v>
      </c>
      <c r="AH10" s="53" t="s">
        <v>3038</v>
      </c>
    </row>
    <row r="11" spans="1:34" s="185" customFormat="1" ht="12.75">
      <c r="B11" s="71" t="s">
        <v>351</v>
      </c>
      <c r="C11" s="52"/>
      <c r="D11" s="52"/>
      <c r="E11" s="52"/>
      <c r="F11" s="52"/>
      <c r="G11" s="52"/>
      <c r="H11" s="52"/>
      <c r="I11" s="51"/>
      <c r="J11" s="189">
        <v>0</v>
      </c>
      <c r="K11" s="53" t="s">
        <v>3039</v>
      </c>
      <c r="L11" s="72" t="s">
        <v>352</v>
      </c>
      <c r="M11" s="53" t="s">
        <v>3039</v>
      </c>
      <c r="N11" s="52"/>
      <c r="O11" s="51"/>
      <c r="P11" s="55" t="s">
        <v>3040</v>
      </c>
      <c r="Q11" s="53" t="s">
        <v>3039</v>
      </c>
      <c r="R11" s="55" t="s">
        <v>571</v>
      </c>
      <c r="S11" s="84"/>
      <c r="T11" s="51"/>
      <c r="U11" s="52"/>
      <c r="V11" s="51"/>
      <c r="W11" s="52"/>
      <c r="X11" s="52"/>
      <c r="Y11" s="51"/>
      <c r="Z11" s="52"/>
      <c r="AA11" s="51"/>
      <c r="AB11" s="52"/>
      <c r="AC11" s="51"/>
      <c r="AD11" s="55" t="s">
        <v>3041</v>
      </c>
      <c r="AE11" s="53" t="s">
        <v>3042</v>
      </c>
      <c r="AF11" s="55" t="s">
        <v>1466</v>
      </c>
      <c r="AG11" s="52"/>
      <c r="AH11" s="51"/>
    </row>
    <row r="12" spans="1:34" s="185" customFormat="1" ht="12.75">
      <c r="B12" s="71" t="s">
        <v>353</v>
      </c>
      <c r="C12" s="52"/>
      <c r="D12" s="52"/>
      <c r="E12" s="52"/>
      <c r="F12" s="52"/>
      <c r="G12" s="52"/>
      <c r="H12" s="52"/>
      <c r="I12" s="51"/>
      <c r="J12" s="189">
        <v>0</v>
      </c>
      <c r="K12" s="53" t="s">
        <v>3039</v>
      </c>
      <c r="L12" s="132">
        <v>0.03</v>
      </c>
      <c r="M12" s="53" t="s">
        <v>3039</v>
      </c>
      <c r="N12" s="52"/>
      <c r="O12" s="51"/>
      <c r="P12" s="55" t="s">
        <v>3043</v>
      </c>
      <c r="Q12" s="53" t="s">
        <v>3044</v>
      </c>
      <c r="R12" s="55" t="s">
        <v>571</v>
      </c>
      <c r="S12" s="84"/>
      <c r="T12" s="51"/>
      <c r="U12" s="52"/>
      <c r="V12" s="51"/>
      <c r="W12" s="52"/>
      <c r="X12" s="52"/>
      <c r="Y12" s="51"/>
      <c r="Z12" s="52"/>
      <c r="AA12" s="51"/>
      <c r="AB12" s="52"/>
      <c r="AC12" s="51"/>
      <c r="AD12" s="52"/>
      <c r="AE12" s="51"/>
      <c r="AF12" s="52"/>
      <c r="AG12" s="52"/>
      <c r="AH12" s="51"/>
    </row>
    <row r="13" spans="1:34" s="185" customFormat="1" ht="12.75">
      <c r="B13" s="71" t="s">
        <v>793</v>
      </c>
      <c r="C13" s="52"/>
      <c r="D13" s="52"/>
      <c r="E13" s="52"/>
      <c r="F13" s="52"/>
      <c r="G13" s="52"/>
      <c r="H13" s="52"/>
      <c r="I13" s="51"/>
      <c r="J13" s="52"/>
      <c r="K13" s="51"/>
      <c r="L13" s="52"/>
      <c r="M13" s="51"/>
      <c r="N13" s="52"/>
      <c r="O13" s="51"/>
      <c r="P13" s="52"/>
      <c r="Q13" s="51"/>
      <c r="R13" s="52"/>
      <c r="S13" s="84"/>
      <c r="T13" s="51"/>
      <c r="U13" s="52"/>
      <c r="V13" s="51"/>
      <c r="W13" s="52"/>
      <c r="X13" s="52"/>
      <c r="Y13" s="51"/>
      <c r="Z13" s="52"/>
      <c r="AA13" s="51"/>
      <c r="AB13" s="52"/>
      <c r="AC13" s="51"/>
      <c r="AD13" s="52"/>
      <c r="AE13" s="51"/>
      <c r="AF13" s="52"/>
      <c r="AG13" s="68" t="s">
        <v>3045</v>
      </c>
      <c r="AH13" s="62" t="s">
        <v>3046</v>
      </c>
    </row>
    <row r="14" spans="1:34" s="185" customFormat="1" ht="12.75">
      <c r="B14" s="57" t="s">
        <v>134</v>
      </c>
      <c r="C14" s="55" t="s">
        <v>3047</v>
      </c>
      <c r="D14" s="188" t="s">
        <v>3029</v>
      </c>
      <c r="E14" s="83" t="s">
        <v>3048</v>
      </c>
      <c r="F14" s="188" t="s">
        <v>1199</v>
      </c>
      <c r="G14" s="55" t="s">
        <v>571</v>
      </c>
      <c r="H14" s="55" t="s">
        <v>1027</v>
      </c>
      <c r="I14" s="53" t="s">
        <v>1201</v>
      </c>
      <c r="J14" s="55" t="s">
        <v>354</v>
      </c>
      <c r="K14" s="53" t="s">
        <v>3049</v>
      </c>
      <c r="L14" s="55" t="s">
        <v>355</v>
      </c>
      <c r="M14" s="53" t="s">
        <v>3049</v>
      </c>
      <c r="N14" s="68" t="s">
        <v>356</v>
      </c>
      <c r="O14" s="53" t="s">
        <v>3049</v>
      </c>
      <c r="P14" s="55" t="s">
        <v>3050</v>
      </c>
      <c r="Q14" s="51"/>
      <c r="R14" s="55" t="s">
        <v>571</v>
      </c>
      <c r="S14" s="84"/>
      <c r="T14" s="51"/>
      <c r="U14" s="55" t="s">
        <v>357</v>
      </c>
      <c r="V14" s="53" t="s">
        <v>3051</v>
      </c>
      <c r="W14" s="55" t="s">
        <v>1424</v>
      </c>
      <c r="X14" s="52"/>
      <c r="Y14" s="51"/>
      <c r="Z14" s="55" t="s">
        <v>3052</v>
      </c>
      <c r="AA14" s="53" t="s">
        <v>1199</v>
      </c>
      <c r="AB14" s="52"/>
      <c r="AC14" s="51"/>
      <c r="AD14" s="52"/>
      <c r="AE14" s="51"/>
      <c r="AF14" s="52"/>
      <c r="AG14" s="52"/>
      <c r="AH14" s="51"/>
    </row>
    <row r="15" spans="1:34" s="185" customFormat="1" ht="12.75">
      <c r="B15" s="57" t="s">
        <v>12</v>
      </c>
      <c r="C15" s="52"/>
      <c r="D15" s="52"/>
      <c r="E15" s="52"/>
      <c r="F15" s="52"/>
      <c r="G15" s="52"/>
      <c r="H15" s="52"/>
      <c r="I15" s="51"/>
      <c r="J15" s="52"/>
      <c r="K15" s="51"/>
      <c r="L15" s="52"/>
      <c r="M15" s="51"/>
      <c r="N15" s="52"/>
      <c r="O15" s="51"/>
      <c r="P15" s="52"/>
      <c r="Q15" s="51"/>
      <c r="R15" s="52"/>
      <c r="S15" s="84"/>
      <c r="T15" s="51"/>
      <c r="U15" s="52"/>
      <c r="V15" s="51"/>
      <c r="W15" s="52"/>
      <c r="X15" s="52"/>
      <c r="Y15" s="51"/>
      <c r="Z15" s="52"/>
      <c r="AA15" s="51"/>
      <c r="AB15" s="55" t="s">
        <v>3053</v>
      </c>
      <c r="AC15" s="53" t="s">
        <v>3054</v>
      </c>
      <c r="AD15" s="52"/>
      <c r="AE15" s="51"/>
      <c r="AF15" s="52"/>
      <c r="AG15" s="52"/>
      <c r="AH15" s="51"/>
    </row>
    <row r="16" spans="1:34" s="185" customFormat="1" ht="12.75">
      <c r="B16" s="57" t="s">
        <v>136</v>
      </c>
      <c r="C16" s="55" t="s">
        <v>3055</v>
      </c>
      <c r="D16" s="188" t="s">
        <v>3029</v>
      </c>
      <c r="E16" s="83" t="s">
        <v>1025</v>
      </c>
      <c r="F16" s="188" t="s">
        <v>1955</v>
      </c>
      <c r="G16" s="55" t="s">
        <v>571</v>
      </c>
      <c r="H16" s="55"/>
      <c r="I16" s="51"/>
      <c r="J16" s="68" t="s">
        <v>358</v>
      </c>
      <c r="K16" s="53" t="s">
        <v>3049</v>
      </c>
      <c r="L16" s="68" t="s">
        <v>359</v>
      </c>
      <c r="M16" s="53" t="s">
        <v>3049</v>
      </c>
      <c r="N16" s="190">
        <v>9.5500000000000002E-2</v>
      </c>
      <c r="O16" s="53" t="s">
        <v>3049</v>
      </c>
      <c r="P16" s="55" t="s">
        <v>3056</v>
      </c>
      <c r="Q16" s="53" t="s">
        <v>3057</v>
      </c>
      <c r="R16" s="55" t="s">
        <v>571</v>
      </c>
      <c r="S16" s="138" t="s">
        <v>3058</v>
      </c>
      <c r="T16" s="53" t="s">
        <v>3057</v>
      </c>
      <c r="U16" s="55" t="s">
        <v>360</v>
      </c>
      <c r="V16" s="53" t="s">
        <v>3051</v>
      </c>
      <c r="W16" s="55" t="s">
        <v>1424</v>
      </c>
      <c r="X16" s="52"/>
      <c r="Y16" s="51"/>
      <c r="Z16" s="52"/>
      <c r="AA16" s="51"/>
      <c r="AB16" s="52"/>
      <c r="AC16" s="51"/>
      <c r="AD16" s="52"/>
      <c r="AE16" s="51"/>
      <c r="AF16" s="52"/>
      <c r="AG16" s="52"/>
      <c r="AH16" s="51"/>
    </row>
    <row r="17" spans="2:34" s="185" customFormat="1" ht="12.75">
      <c r="B17" s="71" t="s">
        <v>1156</v>
      </c>
      <c r="C17" s="52"/>
      <c r="D17" s="84"/>
      <c r="E17" s="178" t="s">
        <v>3059</v>
      </c>
      <c r="F17" s="84"/>
      <c r="G17" s="52"/>
      <c r="H17" s="55"/>
      <c r="I17" s="51"/>
      <c r="J17" s="52"/>
      <c r="K17" s="51"/>
      <c r="L17" s="52"/>
      <c r="M17" s="51"/>
      <c r="N17" s="52"/>
      <c r="O17" s="51"/>
      <c r="P17" s="52"/>
      <c r="Q17" s="51"/>
      <c r="R17" s="52"/>
      <c r="S17" s="84"/>
      <c r="T17" s="51"/>
      <c r="U17" s="52"/>
      <c r="V17" s="51"/>
      <c r="W17" s="52"/>
      <c r="X17" s="52"/>
      <c r="Y17" s="51"/>
      <c r="Z17" s="52"/>
      <c r="AA17" s="51"/>
      <c r="AB17" s="52"/>
      <c r="AC17" s="51"/>
      <c r="AD17" s="52"/>
      <c r="AE17" s="51"/>
      <c r="AF17" s="52"/>
      <c r="AG17" s="52"/>
      <c r="AH17" s="51"/>
    </row>
    <row r="18" spans="2:34" s="185" customFormat="1" ht="12.75">
      <c r="B18" s="57" t="s">
        <v>682</v>
      </c>
      <c r="C18" s="52"/>
      <c r="D18" s="84"/>
      <c r="E18" s="83" t="s">
        <v>1025</v>
      </c>
      <c r="F18" s="62" t="s">
        <v>1234</v>
      </c>
      <c r="G18" s="52"/>
      <c r="H18" s="55"/>
      <c r="I18" s="51"/>
      <c r="J18" s="52"/>
      <c r="K18" s="51"/>
      <c r="L18" s="52"/>
      <c r="M18" s="51"/>
      <c r="N18" s="52"/>
      <c r="O18" s="51"/>
      <c r="P18" s="52"/>
      <c r="Q18" s="51"/>
      <c r="R18" s="52"/>
      <c r="S18" s="84"/>
      <c r="T18" s="51"/>
      <c r="U18" s="52"/>
      <c r="V18" s="51"/>
      <c r="W18" s="52"/>
      <c r="X18" s="52"/>
      <c r="Y18" s="51"/>
      <c r="Z18" s="52"/>
      <c r="AA18" s="51"/>
      <c r="AB18" s="52"/>
      <c r="AC18" s="51"/>
      <c r="AD18" s="52"/>
      <c r="AE18" s="51"/>
      <c r="AF18" s="52"/>
      <c r="AG18" s="52"/>
      <c r="AH18" s="51"/>
    </row>
    <row r="19" spans="2:34" s="185" customFormat="1" ht="12.75">
      <c r="B19" s="57" t="s">
        <v>72</v>
      </c>
      <c r="C19" s="52"/>
      <c r="D19" s="52"/>
      <c r="E19" s="52"/>
      <c r="F19" s="52"/>
      <c r="G19" s="52"/>
      <c r="H19" s="52"/>
      <c r="I19" s="51"/>
      <c r="J19" s="68" t="s">
        <v>361</v>
      </c>
      <c r="K19" s="53" t="s">
        <v>3060</v>
      </c>
      <c r="L19" s="132">
        <v>0.27</v>
      </c>
      <c r="M19" s="51"/>
      <c r="N19" s="52"/>
      <c r="O19" s="51"/>
      <c r="P19" s="52"/>
      <c r="Q19" s="51"/>
      <c r="R19" s="52"/>
      <c r="S19" s="55" t="s">
        <v>3061</v>
      </c>
      <c r="T19" s="66" t="s">
        <v>3062</v>
      </c>
      <c r="U19" s="52"/>
      <c r="V19" s="51"/>
      <c r="W19" s="52"/>
      <c r="X19" s="52"/>
      <c r="Y19" s="51"/>
      <c r="Z19" s="52"/>
      <c r="AA19" s="51"/>
      <c r="AB19" s="52"/>
      <c r="AC19" s="51"/>
      <c r="AD19" s="52"/>
      <c r="AE19" s="51"/>
      <c r="AF19" s="52"/>
      <c r="AG19" s="52"/>
      <c r="AH19" s="51"/>
    </row>
    <row r="20" spans="2:34" s="185" customFormat="1" ht="12.75">
      <c r="B20" s="57" t="s">
        <v>575</v>
      </c>
      <c r="C20" s="52"/>
      <c r="D20" s="52"/>
      <c r="E20" s="52"/>
      <c r="F20" s="52"/>
      <c r="G20" s="52"/>
      <c r="H20" s="52"/>
      <c r="I20" s="51"/>
      <c r="J20" s="52"/>
      <c r="K20" s="51"/>
      <c r="L20" s="52"/>
      <c r="M20" s="51"/>
      <c r="N20" s="52"/>
      <c r="O20" s="51"/>
      <c r="P20" s="52"/>
      <c r="Q20" s="51"/>
      <c r="R20" s="52"/>
      <c r="S20" s="84"/>
      <c r="T20" s="51"/>
      <c r="U20" s="52"/>
      <c r="V20" s="51"/>
      <c r="W20" s="52"/>
      <c r="X20" s="52"/>
      <c r="Y20" s="51"/>
      <c r="Z20" s="52"/>
      <c r="AA20" s="51"/>
      <c r="AB20" s="52"/>
      <c r="AC20" s="51"/>
      <c r="AD20" s="68" t="s">
        <v>3063</v>
      </c>
      <c r="AE20" s="53" t="s">
        <v>3064</v>
      </c>
      <c r="AF20" s="52"/>
      <c r="AG20" s="52"/>
      <c r="AH20" s="51"/>
    </row>
    <row r="21" spans="2:34" s="185" customFormat="1" ht="12.75">
      <c r="B21" s="57" t="s">
        <v>137</v>
      </c>
      <c r="C21" s="55" t="s">
        <v>1147</v>
      </c>
      <c r="D21" s="188" t="s">
        <v>3029</v>
      </c>
      <c r="E21" s="83" t="s">
        <v>977</v>
      </c>
      <c r="F21" s="188" t="s">
        <v>1249</v>
      </c>
      <c r="G21" s="55" t="s">
        <v>571</v>
      </c>
      <c r="H21" s="55" t="s">
        <v>3065</v>
      </c>
      <c r="I21" s="53" t="s">
        <v>1252</v>
      </c>
      <c r="J21" s="55" t="s">
        <v>362</v>
      </c>
      <c r="K21" s="53" t="s">
        <v>3049</v>
      </c>
      <c r="L21" s="68" t="s">
        <v>363</v>
      </c>
      <c r="M21" s="53" t="s">
        <v>3049</v>
      </c>
      <c r="N21" s="52"/>
      <c r="O21" s="51"/>
      <c r="P21" s="55" t="s">
        <v>3066</v>
      </c>
      <c r="Q21" s="53" t="s">
        <v>3057</v>
      </c>
      <c r="R21" s="55" t="s">
        <v>571</v>
      </c>
      <c r="S21" s="84"/>
      <c r="T21" s="51"/>
      <c r="U21" s="55" t="s">
        <v>364</v>
      </c>
      <c r="V21" s="53" t="s">
        <v>3049</v>
      </c>
      <c r="W21" s="55" t="s">
        <v>1424</v>
      </c>
      <c r="X21" s="52"/>
      <c r="Y21" s="51"/>
      <c r="Z21" s="52"/>
      <c r="AA21" s="51"/>
      <c r="AB21" s="52"/>
      <c r="AC21" s="51"/>
      <c r="AD21" s="52"/>
      <c r="AE21" s="51"/>
      <c r="AF21" s="52"/>
      <c r="AG21" s="52"/>
      <c r="AH21" s="51"/>
    </row>
    <row r="22" spans="2:34" s="185" customFormat="1" ht="12.75">
      <c r="B22" s="57" t="s">
        <v>26</v>
      </c>
      <c r="C22" s="52"/>
      <c r="D22" s="52"/>
      <c r="E22" s="52"/>
      <c r="F22" s="52"/>
      <c r="G22" s="52"/>
      <c r="H22" s="52"/>
      <c r="I22" s="51"/>
      <c r="J22" s="52"/>
      <c r="K22" s="51"/>
      <c r="L22" s="52"/>
      <c r="M22" s="51"/>
      <c r="N22" s="52"/>
      <c r="O22" s="51"/>
      <c r="P22" s="52"/>
      <c r="Q22" s="51"/>
      <c r="R22" s="52"/>
      <c r="S22" s="84"/>
      <c r="T22" s="51"/>
      <c r="U22" s="52"/>
      <c r="V22" s="51"/>
      <c r="W22" s="52"/>
      <c r="X22" s="52"/>
      <c r="Y22" s="51"/>
      <c r="Z22" s="52"/>
      <c r="AA22" s="51"/>
      <c r="AB22" s="52"/>
      <c r="AC22" s="51"/>
      <c r="AD22" s="69" t="s">
        <v>3067</v>
      </c>
      <c r="AE22" s="51"/>
      <c r="AF22" s="52"/>
      <c r="AG22" s="52"/>
      <c r="AH22" s="51"/>
    </row>
    <row r="23" spans="2:34" s="185" customFormat="1" ht="12.75">
      <c r="B23" s="57" t="s">
        <v>138</v>
      </c>
      <c r="C23" s="55" t="s">
        <v>3068</v>
      </c>
      <c r="D23" s="141" t="s">
        <v>3069</v>
      </c>
      <c r="E23" s="55" t="s">
        <v>1494</v>
      </c>
      <c r="F23" s="141" t="s">
        <v>1266</v>
      </c>
      <c r="G23" s="55" t="s">
        <v>571</v>
      </c>
      <c r="H23" s="52"/>
      <c r="I23" s="51"/>
      <c r="J23" s="132">
        <v>0.02</v>
      </c>
      <c r="K23" s="51"/>
      <c r="L23" s="132">
        <v>0.05</v>
      </c>
      <c r="M23" s="51"/>
      <c r="N23" s="52"/>
      <c r="O23" s="51"/>
      <c r="P23" s="52"/>
      <c r="Q23" s="51"/>
      <c r="R23" s="52"/>
      <c r="S23" s="84"/>
      <c r="T23" s="51"/>
      <c r="U23" s="52"/>
      <c r="V23" s="51"/>
      <c r="W23" s="52"/>
      <c r="X23" s="52"/>
      <c r="Y23" s="51"/>
      <c r="Z23" s="52"/>
      <c r="AA23" s="51"/>
      <c r="AB23" s="52"/>
      <c r="AC23" s="51"/>
      <c r="AD23" s="55" t="s">
        <v>3070</v>
      </c>
      <c r="AE23" s="53" t="s">
        <v>3071</v>
      </c>
      <c r="AF23" s="52"/>
      <c r="AG23" s="68" t="s">
        <v>3072</v>
      </c>
      <c r="AH23" s="53" t="s">
        <v>3073</v>
      </c>
    </row>
    <row r="24" spans="2:34" s="185" customFormat="1" ht="12.75">
      <c r="B24" s="71" t="s">
        <v>306</v>
      </c>
      <c r="C24" s="52"/>
      <c r="D24" s="52"/>
      <c r="E24" s="52"/>
      <c r="F24" s="52"/>
      <c r="G24" s="52"/>
      <c r="H24" s="52"/>
      <c r="I24" s="51"/>
      <c r="J24" s="52"/>
      <c r="K24" s="51"/>
      <c r="L24" s="52"/>
      <c r="M24" s="51"/>
      <c r="N24" s="52"/>
      <c r="O24" s="51"/>
      <c r="P24" s="52"/>
      <c r="Q24" s="51"/>
      <c r="R24" s="52"/>
      <c r="S24" s="84"/>
      <c r="T24" s="51"/>
      <c r="U24" s="52"/>
      <c r="V24" s="51"/>
      <c r="W24" s="52"/>
      <c r="X24" s="52"/>
      <c r="Y24" s="51"/>
      <c r="Z24" s="52"/>
      <c r="AA24" s="51"/>
      <c r="AB24" s="52"/>
      <c r="AC24" s="51"/>
      <c r="AD24" s="55" t="s">
        <v>3074</v>
      </c>
      <c r="AE24" s="53" t="s">
        <v>3075</v>
      </c>
      <c r="AF24" s="55" t="s">
        <v>571</v>
      </c>
      <c r="AG24" s="52"/>
      <c r="AH24" s="51"/>
    </row>
    <row r="25" spans="2:34" s="185" customFormat="1" ht="12.75">
      <c r="B25" s="71" t="s">
        <v>266</v>
      </c>
      <c r="C25" s="52"/>
      <c r="D25" s="52"/>
      <c r="E25" s="52"/>
      <c r="F25" s="52"/>
      <c r="G25" s="52"/>
      <c r="H25" s="52"/>
      <c r="I25" s="51"/>
      <c r="J25" s="132">
        <v>0.02</v>
      </c>
      <c r="K25" s="51"/>
      <c r="L25" s="132">
        <v>0.05</v>
      </c>
      <c r="M25" s="51"/>
      <c r="N25" s="52"/>
      <c r="O25" s="51"/>
      <c r="P25" s="52"/>
      <c r="Q25" s="51"/>
      <c r="R25" s="52"/>
      <c r="S25" s="84"/>
      <c r="T25" s="51"/>
      <c r="U25" s="52"/>
      <c r="V25" s="51"/>
      <c r="W25" s="52"/>
      <c r="X25" s="52"/>
      <c r="Y25" s="51"/>
      <c r="Z25" s="52"/>
      <c r="AA25" s="51"/>
      <c r="AB25" s="52"/>
      <c r="AC25" s="51"/>
      <c r="AD25" s="52"/>
      <c r="AE25" s="51"/>
      <c r="AF25" s="52"/>
      <c r="AG25" s="52"/>
      <c r="AH25" s="51"/>
    </row>
    <row r="26" spans="2:34" s="185" customFormat="1" ht="12.75">
      <c r="B26" s="71" t="s">
        <v>282</v>
      </c>
      <c r="C26" s="52"/>
      <c r="D26" s="52"/>
      <c r="E26" s="52"/>
      <c r="F26" s="52"/>
      <c r="G26" s="52"/>
      <c r="H26" s="52"/>
      <c r="I26" s="51"/>
      <c r="J26" s="132">
        <v>0.04</v>
      </c>
      <c r="K26" s="51"/>
      <c r="L26" s="132">
        <v>0.05</v>
      </c>
      <c r="M26" s="51"/>
      <c r="N26" s="52"/>
      <c r="O26" s="51"/>
      <c r="P26" s="52"/>
      <c r="Q26" s="51"/>
      <c r="R26" s="52"/>
      <c r="S26" s="84"/>
      <c r="T26" s="51"/>
      <c r="U26" s="52"/>
      <c r="V26" s="51"/>
      <c r="W26" s="52"/>
      <c r="X26" s="52"/>
      <c r="Y26" s="51"/>
      <c r="Z26" s="52"/>
      <c r="AA26" s="51"/>
      <c r="AB26" s="52"/>
      <c r="AC26" s="51"/>
      <c r="AD26" s="55" t="s">
        <v>3076</v>
      </c>
      <c r="AE26" s="53" t="s">
        <v>3077</v>
      </c>
      <c r="AF26" s="52"/>
      <c r="AG26" s="52"/>
      <c r="AH26" s="51"/>
    </row>
    <row r="27" spans="2:34" s="185" customFormat="1" ht="12.75">
      <c r="B27" s="71" t="s">
        <v>365</v>
      </c>
      <c r="C27" s="52"/>
      <c r="D27" s="52"/>
      <c r="E27" s="52"/>
      <c r="F27" s="52"/>
      <c r="G27" s="52"/>
      <c r="H27" s="52"/>
      <c r="I27" s="51"/>
      <c r="J27" s="132">
        <v>0.02</v>
      </c>
      <c r="K27" s="53" t="s">
        <v>3078</v>
      </c>
      <c r="L27" s="64">
        <v>8.5000000000000006E-2</v>
      </c>
      <c r="M27" s="53" t="s">
        <v>3078</v>
      </c>
      <c r="N27" s="52"/>
      <c r="O27" s="51"/>
      <c r="P27" s="52"/>
      <c r="Q27" s="51"/>
      <c r="R27" s="52"/>
      <c r="S27" s="84"/>
      <c r="T27" s="51"/>
      <c r="U27" s="52"/>
      <c r="V27" s="51"/>
      <c r="W27" s="52"/>
      <c r="X27" s="52"/>
      <c r="Y27" s="51"/>
      <c r="Z27" s="52"/>
      <c r="AA27" s="51"/>
      <c r="AB27" s="52"/>
      <c r="AC27" s="51"/>
      <c r="AD27" s="52"/>
      <c r="AE27" s="51"/>
      <c r="AF27" s="52"/>
      <c r="AG27" s="52"/>
      <c r="AH27" s="51"/>
    </row>
    <row r="28" spans="2:34" s="185" customFormat="1" ht="12.75">
      <c r="B28" s="71" t="s">
        <v>366</v>
      </c>
      <c r="C28" s="52"/>
      <c r="D28" s="52"/>
      <c r="E28" s="52"/>
      <c r="F28" s="52"/>
      <c r="G28" s="52"/>
      <c r="H28" s="52"/>
      <c r="I28" s="51"/>
      <c r="J28" s="132">
        <v>0.04</v>
      </c>
      <c r="K28" s="51"/>
      <c r="L28" s="68" t="s">
        <v>367</v>
      </c>
      <c r="M28" s="53" t="s">
        <v>3079</v>
      </c>
      <c r="N28" s="52"/>
      <c r="O28" s="51"/>
      <c r="P28" s="55" t="s">
        <v>3080</v>
      </c>
      <c r="Q28" s="66" t="s">
        <v>3081</v>
      </c>
      <c r="R28" s="55" t="s">
        <v>3082</v>
      </c>
      <c r="S28" s="68" t="s">
        <v>3083</v>
      </c>
      <c r="T28" s="66" t="s">
        <v>3081</v>
      </c>
      <c r="U28" s="52"/>
      <c r="V28" s="51"/>
      <c r="W28" s="52"/>
      <c r="X28" s="52"/>
      <c r="Y28" s="51"/>
      <c r="Z28" s="52"/>
      <c r="AA28" s="51"/>
      <c r="AB28" s="52"/>
      <c r="AC28" s="51"/>
      <c r="AD28" s="52"/>
      <c r="AE28" s="51"/>
      <c r="AF28" s="52"/>
      <c r="AG28" s="52"/>
      <c r="AH28" s="51"/>
    </row>
    <row r="29" spans="2:34" s="185" customFormat="1" ht="12.75">
      <c r="B29" s="71" t="s">
        <v>314</v>
      </c>
      <c r="C29" s="52"/>
      <c r="D29" s="52"/>
      <c r="E29" s="52"/>
      <c r="F29" s="52"/>
      <c r="G29" s="52"/>
      <c r="H29" s="52"/>
      <c r="I29" s="51"/>
      <c r="J29" s="132">
        <v>0.02</v>
      </c>
      <c r="K29" s="51"/>
      <c r="L29" s="132">
        <v>0.08</v>
      </c>
      <c r="M29" s="51"/>
      <c r="N29" s="52"/>
      <c r="O29" s="51"/>
      <c r="P29" s="52"/>
      <c r="Q29" s="51"/>
      <c r="R29" s="52"/>
      <c r="S29" s="84"/>
      <c r="T29" s="51"/>
      <c r="U29" s="52"/>
      <c r="V29" s="51"/>
      <c r="W29" s="52"/>
      <c r="X29" s="52"/>
      <c r="Y29" s="51"/>
      <c r="Z29" s="52"/>
      <c r="AA29" s="51"/>
      <c r="AB29" s="52"/>
      <c r="AC29" s="51"/>
      <c r="AD29" s="52"/>
      <c r="AE29" s="51"/>
      <c r="AF29" s="52"/>
      <c r="AG29" s="52"/>
      <c r="AH29" s="51"/>
    </row>
    <row r="30" spans="2:34" s="185" customFormat="1" ht="12.75">
      <c r="B30" s="71" t="s">
        <v>313</v>
      </c>
      <c r="C30" s="52"/>
      <c r="D30" s="52"/>
      <c r="E30" s="52"/>
      <c r="F30" s="52"/>
      <c r="G30" s="52"/>
      <c r="H30" s="52"/>
      <c r="I30" s="51"/>
      <c r="J30" s="52"/>
      <c r="K30" s="51"/>
      <c r="L30" s="52"/>
      <c r="M30" s="51"/>
      <c r="N30" s="52"/>
      <c r="O30" s="51"/>
      <c r="P30" s="52"/>
      <c r="Q30" s="51"/>
      <c r="R30" s="52"/>
      <c r="S30" s="55" t="s">
        <v>3084</v>
      </c>
      <c r="T30" s="53" t="s">
        <v>3085</v>
      </c>
      <c r="U30" s="52"/>
      <c r="V30" s="51"/>
      <c r="W30" s="52"/>
      <c r="X30" s="52"/>
      <c r="Y30" s="51"/>
      <c r="Z30" s="52"/>
      <c r="AA30" s="51"/>
      <c r="AB30" s="52"/>
      <c r="AC30" s="51"/>
      <c r="AD30" s="55" t="s">
        <v>3086</v>
      </c>
      <c r="AE30" s="53" t="s">
        <v>3087</v>
      </c>
      <c r="AF30" s="52"/>
      <c r="AG30" s="52"/>
      <c r="AH30" s="51"/>
    </row>
    <row r="31" spans="2:34" s="185" customFormat="1" ht="12.75">
      <c r="B31" s="71" t="s">
        <v>333</v>
      </c>
      <c r="C31" s="52"/>
      <c r="D31" s="52"/>
      <c r="E31" s="52"/>
      <c r="F31" s="52"/>
      <c r="G31" s="52"/>
      <c r="H31" s="52"/>
      <c r="I31" s="51"/>
      <c r="J31" s="52"/>
      <c r="K31" s="51"/>
      <c r="L31" s="52"/>
      <c r="M31" s="51"/>
      <c r="N31" s="52"/>
      <c r="O31" s="51"/>
      <c r="P31" s="52"/>
      <c r="Q31" s="51"/>
      <c r="R31" s="52"/>
      <c r="S31" s="84"/>
      <c r="T31" s="51"/>
      <c r="U31" s="52"/>
      <c r="V31" s="51"/>
      <c r="W31" s="52"/>
      <c r="X31" s="52"/>
      <c r="Y31" s="51"/>
      <c r="Z31" s="52"/>
      <c r="AA31" s="51"/>
      <c r="AB31" s="52"/>
      <c r="AC31" s="51"/>
      <c r="AD31" s="68" t="s">
        <v>3088</v>
      </c>
      <c r="AE31" s="53" t="s">
        <v>3089</v>
      </c>
      <c r="AF31" s="52"/>
      <c r="AG31" s="52"/>
      <c r="AH31" s="51"/>
    </row>
    <row r="32" spans="2:34" s="185" customFormat="1" ht="12.75">
      <c r="B32" s="57" t="s">
        <v>139</v>
      </c>
      <c r="C32" s="52"/>
      <c r="D32" s="52"/>
      <c r="E32" s="52"/>
      <c r="F32" s="52"/>
      <c r="G32" s="52"/>
      <c r="H32" s="52"/>
      <c r="I32" s="51"/>
      <c r="J32" s="52"/>
      <c r="K32" s="51"/>
      <c r="L32" s="52"/>
      <c r="M32" s="51"/>
      <c r="N32" s="52"/>
      <c r="O32" s="51"/>
      <c r="P32" s="52"/>
      <c r="Q32" s="51"/>
      <c r="R32" s="52"/>
      <c r="S32" s="84"/>
      <c r="T32" s="51"/>
      <c r="U32" s="52"/>
      <c r="V32" s="51"/>
      <c r="W32" s="52"/>
      <c r="X32" s="52"/>
      <c r="Y32" s="51"/>
      <c r="Z32" s="52"/>
      <c r="AA32" s="51"/>
      <c r="AB32" s="52"/>
      <c r="AC32" s="51"/>
      <c r="AD32" s="55" t="s">
        <v>3090</v>
      </c>
      <c r="AE32" s="51"/>
      <c r="AF32" s="52"/>
      <c r="AG32" s="52"/>
      <c r="AH32" s="51"/>
    </row>
    <row r="33" spans="2:34" s="185" customFormat="1" ht="12.75">
      <c r="B33" s="57" t="s">
        <v>3691</v>
      </c>
      <c r="C33" s="52"/>
      <c r="D33" s="52"/>
      <c r="E33" s="52"/>
      <c r="F33" s="52"/>
      <c r="G33" s="52"/>
      <c r="H33" s="52"/>
      <c r="I33" s="51"/>
      <c r="J33" s="52"/>
      <c r="K33" s="51"/>
      <c r="L33" s="68" t="s">
        <v>395</v>
      </c>
      <c r="M33" s="53" t="s">
        <v>3091</v>
      </c>
      <c r="N33" s="52"/>
      <c r="O33" s="51"/>
      <c r="P33" s="55" t="s">
        <v>3092</v>
      </c>
      <c r="Q33" s="53" t="s">
        <v>3093</v>
      </c>
      <c r="R33" s="55" t="s">
        <v>571</v>
      </c>
      <c r="S33" s="84"/>
      <c r="T33" s="51"/>
      <c r="U33" s="52"/>
      <c r="V33" s="51"/>
      <c r="W33" s="52"/>
      <c r="X33" s="52"/>
      <c r="Y33" s="51"/>
      <c r="Z33" s="52"/>
      <c r="AA33" s="51"/>
      <c r="AB33" s="52"/>
      <c r="AC33" s="51"/>
      <c r="AD33" s="55" t="s">
        <v>3094</v>
      </c>
      <c r="AE33" s="209" t="s">
        <v>3095</v>
      </c>
      <c r="AF33" s="55" t="s">
        <v>571</v>
      </c>
      <c r="AG33" s="55" t="s">
        <v>3096</v>
      </c>
      <c r="AH33" s="53" t="s">
        <v>3097</v>
      </c>
    </row>
    <row r="34" spans="2:34" s="185" customFormat="1" ht="12.75">
      <c r="B34" s="71" t="s">
        <v>299</v>
      </c>
      <c r="C34" s="52"/>
      <c r="D34" s="52"/>
      <c r="E34" s="52"/>
      <c r="F34" s="52"/>
      <c r="G34" s="52"/>
      <c r="H34" s="52"/>
      <c r="I34" s="51"/>
      <c r="J34" s="52"/>
      <c r="K34" s="51"/>
      <c r="L34" s="52"/>
      <c r="M34" s="51"/>
      <c r="N34" s="52"/>
      <c r="O34" s="51"/>
      <c r="P34" s="52"/>
      <c r="Q34" s="51"/>
      <c r="R34" s="52"/>
      <c r="S34" s="84"/>
      <c r="T34" s="51"/>
      <c r="U34" s="52"/>
      <c r="V34" s="51"/>
      <c r="W34" s="52"/>
      <c r="X34" s="52"/>
      <c r="Y34" s="51"/>
      <c r="Z34" s="52"/>
      <c r="AA34" s="51"/>
      <c r="AB34" s="52"/>
      <c r="AC34" s="51"/>
      <c r="AD34" s="55" t="s">
        <v>3098</v>
      </c>
      <c r="AE34" s="53" t="s">
        <v>3099</v>
      </c>
      <c r="AF34" s="52"/>
      <c r="AG34" s="52"/>
      <c r="AH34" s="51"/>
    </row>
    <row r="35" spans="2:34" s="185" customFormat="1" ht="12.75">
      <c r="B35" s="57" t="s">
        <v>285</v>
      </c>
      <c r="C35" s="52"/>
      <c r="D35" s="52"/>
      <c r="E35" s="52"/>
      <c r="F35" s="52"/>
      <c r="G35" s="52"/>
      <c r="H35" s="52"/>
      <c r="I35" s="51"/>
      <c r="J35" s="132">
        <v>0.01</v>
      </c>
      <c r="K35" s="51"/>
      <c r="L35" s="52"/>
      <c r="M35" s="51"/>
      <c r="N35" s="52"/>
      <c r="O35" s="51"/>
      <c r="P35" s="52"/>
      <c r="Q35" s="51"/>
      <c r="R35" s="52"/>
      <c r="S35" s="84"/>
      <c r="T35" s="51"/>
      <c r="U35" s="52"/>
      <c r="V35" s="51"/>
      <c r="W35" s="52"/>
      <c r="X35" s="52"/>
      <c r="Y35" s="51"/>
      <c r="Z35" s="52"/>
      <c r="AA35" s="51"/>
      <c r="AB35" s="52"/>
      <c r="AC35" s="51"/>
      <c r="AD35" s="55" t="s">
        <v>3100</v>
      </c>
      <c r="AE35" s="51"/>
      <c r="AF35" s="52"/>
      <c r="AG35" s="52"/>
      <c r="AH35" s="51"/>
    </row>
    <row r="36" spans="2:34" s="185" customFormat="1" ht="12.75">
      <c r="B36" s="57" t="s">
        <v>57</v>
      </c>
      <c r="C36" s="52"/>
      <c r="D36" s="52"/>
      <c r="E36" s="52"/>
      <c r="F36" s="52"/>
      <c r="G36" s="52"/>
      <c r="H36" s="52"/>
      <c r="I36" s="51"/>
      <c r="J36" s="132">
        <v>0.1</v>
      </c>
      <c r="K36" s="51"/>
      <c r="L36" s="55" t="s">
        <v>369</v>
      </c>
      <c r="M36" s="51"/>
      <c r="N36" s="52"/>
      <c r="O36" s="51"/>
      <c r="P36" s="52"/>
      <c r="Q36" s="51"/>
      <c r="R36" s="52"/>
      <c r="S36" s="84"/>
      <c r="T36" s="51"/>
      <c r="U36" s="52"/>
      <c r="V36" s="51"/>
      <c r="W36" s="52"/>
      <c r="X36" s="52"/>
      <c r="Y36" s="51"/>
      <c r="Z36" s="52"/>
      <c r="AA36" s="51"/>
      <c r="AB36" s="52"/>
      <c r="AC36" s="51"/>
      <c r="AD36" s="69" t="s">
        <v>3101</v>
      </c>
      <c r="AE36" s="51"/>
      <c r="AF36" s="52"/>
      <c r="AG36" s="52"/>
      <c r="AH36" s="51"/>
    </row>
    <row r="37" spans="2:34" s="185" customFormat="1" ht="12.75">
      <c r="B37" s="57" t="s">
        <v>140</v>
      </c>
      <c r="C37" s="52"/>
      <c r="D37" s="52"/>
      <c r="E37" s="52"/>
      <c r="F37" s="52"/>
      <c r="G37" s="52"/>
      <c r="H37" s="52"/>
      <c r="I37" s="51"/>
      <c r="J37" s="132">
        <v>0.2</v>
      </c>
      <c r="K37" s="51"/>
      <c r="L37" s="132">
        <v>7.0000000000000007E-2</v>
      </c>
      <c r="M37" s="51"/>
      <c r="N37" s="52"/>
      <c r="O37" s="51"/>
      <c r="P37" s="52"/>
      <c r="Q37" s="51"/>
      <c r="R37" s="52"/>
      <c r="S37" s="84"/>
      <c r="T37" s="51"/>
      <c r="U37" s="52"/>
      <c r="V37" s="51"/>
      <c r="W37" s="52"/>
      <c r="X37" s="52"/>
      <c r="Y37" s="51"/>
      <c r="Z37" s="52"/>
      <c r="AA37" s="51"/>
      <c r="AB37" s="52"/>
      <c r="AC37" s="51"/>
      <c r="AD37" s="69" t="s">
        <v>3102</v>
      </c>
      <c r="AE37" s="51"/>
      <c r="AF37" s="52"/>
      <c r="AG37" s="52"/>
      <c r="AH37" s="51"/>
    </row>
    <row r="38" spans="2:34" s="185" customFormat="1" ht="12.75">
      <c r="B38" s="57" t="s">
        <v>370</v>
      </c>
      <c r="C38" s="55" t="s">
        <v>3103</v>
      </c>
      <c r="D38" s="188" t="s">
        <v>3029</v>
      </c>
      <c r="E38" s="83" t="s">
        <v>1025</v>
      </c>
      <c r="F38" s="188" t="s">
        <v>1750</v>
      </c>
      <c r="G38" s="55" t="s">
        <v>571</v>
      </c>
      <c r="H38" s="55" t="s">
        <v>3104</v>
      </c>
      <c r="I38" s="62" t="s">
        <v>3105</v>
      </c>
      <c r="J38" s="68" t="s">
        <v>3681</v>
      </c>
      <c r="K38" s="53" t="s">
        <v>3057</v>
      </c>
      <c r="L38" s="68" t="s">
        <v>371</v>
      </c>
      <c r="M38" s="53" t="s">
        <v>3057</v>
      </c>
      <c r="N38" s="68" t="s">
        <v>372</v>
      </c>
      <c r="O38" s="53" t="s">
        <v>3049</v>
      </c>
      <c r="P38" s="55" t="s">
        <v>3106</v>
      </c>
      <c r="Q38" s="53" t="s">
        <v>3107</v>
      </c>
      <c r="R38" s="55" t="s">
        <v>1424</v>
      </c>
      <c r="S38" s="84"/>
      <c r="T38" s="51"/>
      <c r="U38" s="52"/>
      <c r="V38" s="51"/>
      <c r="W38" s="52"/>
      <c r="X38" s="52"/>
      <c r="Y38" s="51"/>
      <c r="Z38" s="52"/>
      <c r="AA38" s="51"/>
      <c r="AB38" s="52"/>
      <c r="AC38" s="51"/>
      <c r="AD38" s="51"/>
      <c r="AE38" s="51"/>
      <c r="AF38" s="52"/>
      <c r="AG38" s="52"/>
      <c r="AH38" s="51"/>
    </row>
    <row r="39" spans="2:34" s="185" customFormat="1" ht="12.75">
      <c r="B39" s="57" t="s">
        <v>141</v>
      </c>
      <c r="C39" s="55" t="s">
        <v>3108</v>
      </c>
      <c r="D39" s="188" t="s">
        <v>3029</v>
      </c>
      <c r="E39" s="83" t="s">
        <v>1591</v>
      </c>
      <c r="F39" s="188" t="s">
        <v>1309</v>
      </c>
      <c r="G39" s="55" t="s">
        <v>571</v>
      </c>
      <c r="H39" s="68" t="s">
        <v>1027</v>
      </c>
      <c r="I39" s="53" t="s">
        <v>1312</v>
      </c>
      <c r="J39" s="52"/>
      <c r="K39" s="51"/>
      <c r="L39" s="52"/>
      <c r="M39" s="51"/>
      <c r="N39" s="190">
        <v>7.2999999999999995E-2</v>
      </c>
      <c r="O39" s="53" t="s">
        <v>3049</v>
      </c>
      <c r="P39" s="52"/>
      <c r="Q39" s="51"/>
      <c r="R39" s="52"/>
      <c r="S39" s="84"/>
      <c r="T39" s="51"/>
      <c r="U39" s="52"/>
      <c r="V39" s="51"/>
      <c r="W39" s="52"/>
      <c r="X39" s="52"/>
      <c r="Y39" s="51"/>
      <c r="Z39" s="52"/>
      <c r="AA39" s="51"/>
      <c r="AB39" s="52"/>
      <c r="AC39" s="51"/>
      <c r="AD39" s="51"/>
      <c r="AE39" s="51"/>
      <c r="AF39" s="52"/>
      <c r="AG39" s="52"/>
      <c r="AH39" s="51"/>
    </row>
    <row r="40" spans="2:34" s="185" customFormat="1" ht="12.75">
      <c r="B40" s="57" t="s">
        <v>142</v>
      </c>
      <c r="C40" s="55" t="s">
        <v>928</v>
      </c>
      <c r="D40" s="188" t="s">
        <v>3029</v>
      </c>
      <c r="E40" s="83" t="s">
        <v>1494</v>
      </c>
      <c r="F40" s="188" t="s">
        <v>1755</v>
      </c>
      <c r="G40" s="55" t="s">
        <v>571</v>
      </c>
      <c r="H40" s="55" t="s">
        <v>1027</v>
      </c>
      <c r="I40" s="53" t="s">
        <v>1319</v>
      </c>
      <c r="J40" s="55" t="s">
        <v>362</v>
      </c>
      <c r="K40" s="53" t="s">
        <v>3049</v>
      </c>
      <c r="L40" s="55" t="s">
        <v>373</v>
      </c>
      <c r="M40" s="53" t="s">
        <v>3049</v>
      </c>
      <c r="N40" s="52"/>
      <c r="O40" s="51"/>
      <c r="P40" s="52"/>
      <c r="Q40" s="51"/>
      <c r="R40" s="52"/>
      <c r="S40" s="84"/>
      <c r="T40" s="51"/>
      <c r="U40" s="52"/>
      <c r="V40" s="51"/>
      <c r="W40" s="55" t="s">
        <v>571</v>
      </c>
      <c r="X40" s="52"/>
      <c r="Y40" s="51"/>
      <c r="Z40" s="52"/>
      <c r="AA40" s="51"/>
      <c r="AB40" s="52"/>
      <c r="AC40" s="51"/>
      <c r="AD40" s="51"/>
      <c r="AE40" s="51"/>
      <c r="AF40" s="52"/>
      <c r="AG40" s="52"/>
      <c r="AH40" s="51"/>
    </row>
    <row r="41" spans="2:34" s="185" customFormat="1" ht="12.75">
      <c r="B41" s="57" t="s">
        <v>143</v>
      </c>
      <c r="C41" s="55" t="s">
        <v>1079</v>
      </c>
      <c r="D41" s="188" t="s">
        <v>3029</v>
      </c>
      <c r="E41" s="83" t="s">
        <v>1025</v>
      </c>
      <c r="F41" s="188" t="s">
        <v>1324</v>
      </c>
      <c r="G41" s="55" t="s">
        <v>571</v>
      </c>
      <c r="H41" s="83"/>
      <c r="I41" s="51"/>
      <c r="J41" s="52"/>
      <c r="K41" s="51"/>
      <c r="L41" s="191">
        <v>0.05</v>
      </c>
      <c r="M41" s="53" t="s">
        <v>3049</v>
      </c>
      <c r="N41" s="68" t="s">
        <v>374</v>
      </c>
      <c r="O41" s="53" t="s">
        <v>3049</v>
      </c>
      <c r="P41" s="52"/>
      <c r="Q41" s="51"/>
      <c r="R41" s="52"/>
      <c r="S41" s="84"/>
      <c r="T41" s="51"/>
      <c r="U41" s="55" t="s">
        <v>375</v>
      </c>
      <c r="V41" s="53" t="s">
        <v>3051</v>
      </c>
      <c r="W41" s="55" t="s">
        <v>1424</v>
      </c>
      <c r="X41" s="52"/>
      <c r="Y41" s="51"/>
      <c r="Z41" s="52"/>
      <c r="AA41" s="51"/>
      <c r="AB41" s="52"/>
      <c r="AC41" s="51"/>
      <c r="AD41" s="69" t="s">
        <v>3109</v>
      </c>
      <c r="AE41" s="51"/>
      <c r="AF41" s="52"/>
      <c r="AG41" s="52"/>
      <c r="AH41" s="51"/>
    </row>
    <row r="42" spans="2:34" s="185" customFormat="1" ht="12.75">
      <c r="B42" s="57" t="s">
        <v>66</v>
      </c>
      <c r="C42" s="52"/>
      <c r="D42" s="52"/>
      <c r="E42" s="52"/>
      <c r="F42" s="52"/>
      <c r="G42" s="52"/>
      <c r="H42" s="52"/>
      <c r="I42" s="51"/>
      <c r="J42" s="132">
        <v>0.05</v>
      </c>
      <c r="K42" s="51"/>
      <c r="L42" s="132">
        <v>0.1</v>
      </c>
      <c r="M42" s="51"/>
      <c r="N42" s="52"/>
      <c r="O42" s="51"/>
      <c r="P42" s="52"/>
      <c r="Q42" s="51"/>
      <c r="R42" s="52"/>
      <c r="S42" s="84"/>
      <c r="T42" s="51"/>
      <c r="U42" s="52"/>
      <c r="V42" s="51"/>
      <c r="W42" s="52"/>
      <c r="X42" s="52"/>
      <c r="Y42" s="51"/>
      <c r="Z42" s="52"/>
      <c r="AA42" s="51"/>
      <c r="AB42" s="52"/>
      <c r="AC42" s="51"/>
      <c r="AD42" s="52"/>
      <c r="AE42" s="51"/>
      <c r="AF42" s="52"/>
      <c r="AG42" s="52"/>
      <c r="AH42" s="51"/>
    </row>
    <row r="43" spans="2:34" s="185" customFormat="1" ht="12.75">
      <c r="B43" s="57" t="s">
        <v>144</v>
      </c>
      <c r="C43" s="55" t="s">
        <v>3110</v>
      </c>
      <c r="D43" s="188" t="s">
        <v>3029</v>
      </c>
      <c r="E43" s="83" t="s">
        <v>1025</v>
      </c>
      <c r="F43" s="188" t="s">
        <v>3031</v>
      </c>
      <c r="G43" s="55" t="s">
        <v>571</v>
      </c>
      <c r="H43" s="55" t="s">
        <v>1027</v>
      </c>
      <c r="I43" s="53" t="s">
        <v>1350</v>
      </c>
      <c r="J43" s="55" t="s">
        <v>376</v>
      </c>
      <c r="K43" s="209" t="s">
        <v>3111</v>
      </c>
      <c r="L43" s="52"/>
      <c r="M43" s="51"/>
      <c r="N43" s="68" t="s">
        <v>377</v>
      </c>
      <c r="O43" s="53" t="s">
        <v>3049</v>
      </c>
      <c r="P43" s="55" t="s">
        <v>3112</v>
      </c>
      <c r="Q43" s="53" t="s">
        <v>3113</v>
      </c>
      <c r="R43" s="55" t="s">
        <v>1424</v>
      </c>
      <c r="S43" s="84"/>
      <c r="T43" s="51"/>
      <c r="U43" s="52"/>
      <c r="V43" s="51"/>
      <c r="W43" s="52"/>
      <c r="X43" s="52"/>
      <c r="Y43" s="51"/>
      <c r="Z43" s="52"/>
      <c r="AA43" s="51"/>
      <c r="AB43" s="52"/>
      <c r="AC43" s="51"/>
      <c r="AD43" s="52"/>
      <c r="AE43" s="51"/>
      <c r="AF43" s="52"/>
      <c r="AG43" s="52"/>
      <c r="AH43" s="51"/>
    </row>
    <row r="44" spans="2:34" s="185" customFormat="1" ht="12.75">
      <c r="B44" s="57" t="s">
        <v>35</v>
      </c>
      <c r="C44" s="52"/>
      <c r="D44" s="52"/>
      <c r="E44" s="52"/>
      <c r="F44" s="52"/>
      <c r="G44" s="52"/>
      <c r="H44" s="52"/>
      <c r="I44" s="51"/>
      <c r="J44" s="52"/>
      <c r="K44" s="51"/>
      <c r="L44" s="132">
        <v>0.1</v>
      </c>
      <c r="M44" s="51"/>
      <c r="N44" s="52"/>
      <c r="O44" s="51"/>
      <c r="P44" s="52"/>
      <c r="Q44" s="51"/>
      <c r="R44" s="52"/>
      <c r="S44" s="84"/>
      <c r="T44" s="51"/>
      <c r="U44" s="52"/>
      <c r="V44" s="51"/>
      <c r="W44" s="52"/>
      <c r="X44" s="52"/>
      <c r="Y44" s="51"/>
      <c r="Z44" s="52"/>
      <c r="AA44" s="51"/>
      <c r="AB44" s="52"/>
      <c r="AC44" s="51"/>
      <c r="AD44" s="52"/>
      <c r="AE44" s="51"/>
      <c r="AF44" s="52"/>
      <c r="AG44" s="52"/>
      <c r="AH44" s="51"/>
    </row>
    <row r="45" spans="2:34" s="185" customFormat="1" ht="12.75">
      <c r="B45" s="57" t="s">
        <v>146</v>
      </c>
      <c r="C45" s="55" t="s">
        <v>3114</v>
      </c>
      <c r="D45" s="188" t="s">
        <v>3029</v>
      </c>
      <c r="E45" s="55" t="s">
        <v>1000</v>
      </c>
      <c r="F45" s="188" t="s">
        <v>1365</v>
      </c>
      <c r="G45" s="55" t="s">
        <v>1424</v>
      </c>
      <c r="H45" s="83" t="s">
        <v>3115</v>
      </c>
      <c r="I45" s="62" t="s">
        <v>1367</v>
      </c>
      <c r="J45" s="52"/>
      <c r="K45" s="51"/>
      <c r="L45" s="52"/>
      <c r="M45" s="51"/>
      <c r="N45" s="68" t="s">
        <v>3116</v>
      </c>
      <c r="O45" s="53" t="s">
        <v>3049</v>
      </c>
      <c r="P45" s="52"/>
      <c r="Q45" s="51"/>
      <c r="R45" s="52"/>
      <c r="S45" s="55" t="s">
        <v>3117</v>
      </c>
      <c r="T45" s="53" t="s">
        <v>3118</v>
      </c>
      <c r="U45" s="55" t="s">
        <v>382</v>
      </c>
      <c r="V45" s="53" t="s">
        <v>3049</v>
      </c>
      <c r="W45" s="55" t="s">
        <v>1424</v>
      </c>
      <c r="X45" s="55" t="s">
        <v>3119</v>
      </c>
      <c r="Y45" s="53" t="s">
        <v>3049</v>
      </c>
      <c r="Z45" s="52"/>
      <c r="AA45" s="51"/>
      <c r="AB45" s="52"/>
      <c r="AC45" s="51"/>
      <c r="AD45" s="69" t="s">
        <v>3120</v>
      </c>
      <c r="AE45" s="51"/>
      <c r="AF45" s="52"/>
      <c r="AG45" s="52"/>
      <c r="AH45" s="51"/>
    </row>
    <row r="46" spans="2:34" s="185" customFormat="1" ht="12.75">
      <c r="B46" s="57" t="s">
        <v>147</v>
      </c>
      <c r="C46" s="55" t="s">
        <v>3121</v>
      </c>
      <c r="D46" s="188" t="s">
        <v>3029</v>
      </c>
      <c r="E46" s="83" t="s">
        <v>1025</v>
      </c>
      <c r="F46" s="188" t="s">
        <v>3122</v>
      </c>
      <c r="G46" s="55" t="s">
        <v>571</v>
      </c>
      <c r="H46" s="55" t="s">
        <v>1186</v>
      </c>
      <c r="I46" s="62" t="s">
        <v>3123</v>
      </c>
      <c r="J46" s="191">
        <v>0.08</v>
      </c>
      <c r="K46" s="53" t="s">
        <v>3049</v>
      </c>
      <c r="L46" s="68" t="s">
        <v>3124</v>
      </c>
      <c r="M46" s="53" t="s">
        <v>3049</v>
      </c>
      <c r="N46" s="52"/>
      <c r="O46" s="51"/>
      <c r="P46" s="55" t="s">
        <v>3125</v>
      </c>
      <c r="Q46" s="53" t="s">
        <v>3126</v>
      </c>
      <c r="R46" s="55" t="s">
        <v>571</v>
      </c>
      <c r="S46" s="83" t="s">
        <v>3127</v>
      </c>
      <c r="T46" s="53" t="s">
        <v>3126</v>
      </c>
      <c r="U46" s="52"/>
      <c r="V46" s="51"/>
      <c r="W46" s="52"/>
      <c r="X46" s="55" t="s">
        <v>3128</v>
      </c>
      <c r="Y46" s="51"/>
      <c r="Z46" s="52"/>
      <c r="AA46" s="51"/>
      <c r="AB46" s="52"/>
      <c r="AC46" s="51"/>
      <c r="AD46" s="55" t="s">
        <v>3129</v>
      </c>
      <c r="AE46" s="53" t="s">
        <v>3130</v>
      </c>
      <c r="AF46" s="52"/>
      <c r="AG46" s="55" t="s">
        <v>3131</v>
      </c>
      <c r="AH46" s="53" t="s">
        <v>3130</v>
      </c>
    </row>
    <row r="47" spans="2:34" s="185" customFormat="1" ht="12.75">
      <c r="B47" s="57" t="s">
        <v>148</v>
      </c>
      <c r="C47" s="55" t="s">
        <v>3132</v>
      </c>
      <c r="D47" s="188" t="s">
        <v>3029</v>
      </c>
      <c r="E47" s="83" t="s">
        <v>3133</v>
      </c>
      <c r="F47" s="188" t="s">
        <v>1772</v>
      </c>
      <c r="G47" s="55" t="s">
        <v>571</v>
      </c>
      <c r="H47" s="52"/>
      <c r="I47" s="209"/>
      <c r="J47" s="52"/>
      <c r="K47" s="53" t="s">
        <v>3057</v>
      </c>
      <c r="L47" s="55" t="s">
        <v>3134</v>
      </c>
      <c r="M47" s="53" t="s">
        <v>3057</v>
      </c>
      <c r="N47" s="55" t="s">
        <v>3135</v>
      </c>
      <c r="O47" s="53" t="s">
        <v>3057</v>
      </c>
      <c r="P47" s="52"/>
      <c r="Q47" s="51"/>
      <c r="R47" s="52"/>
      <c r="S47" s="84"/>
      <c r="T47" s="51"/>
      <c r="U47" s="55" t="s">
        <v>3136</v>
      </c>
      <c r="V47" s="53" t="s">
        <v>3051</v>
      </c>
      <c r="W47" s="55" t="s">
        <v>1424</v>
      </c>
      <c r="X47" s="55" t="s">
        <v>3137</v>
      </c>
      <c r="Y47" s="53" t="s">
        <v>3051</v>
      </c>
      <c r="Z47" s="52"/>
      <c r="AA47" s="51"/>
      <c r="AB47" s="52"/>
      <c r="AC47" s="51"/>
      <c r="AD47" s="55" t="s">
        <v>3138</v>
      </c>
      <c r="AE47" s="53" t="s">
        <v>3139</v>
      </c>
      <c r="AF47" s="52"/>
      <c r="AG47" s="55" t="s">
        <v>3140</v>
      </c>
      <c r="AH47" s="53" t="s">
        <v>3141</v>
      </c>
    </row>
    <row r="48" spans="2:34" s="185" customFormat="1" ht="12.75">
      <c r="B48" s="57" t="s">
        <v>149</v>
      </c>
      <c r="C48" s="55" t="s">
        <v>3142</v>
      </c>
      <c r="D48" s="188" t="s">
        <v>3029</v>
      </c>
      <c r="E48" s="83" t="s">
        <v>1025</v>
      </c>
      <c r="F48" s="188" t="s">
        <v>2072</v>
      </c>
      <c r="G48" s="55" t="s">
        <v>571</v>
      </c>
      <c r="H48" s="55" t="s">
        <v>3143</v>
      </c>
      <c r="I48" s="53" t="s">
        <v>3144</v>
      </c>
      <c r="J48" s="52"/>
      <c r="K48" s="53" t="s">
        <v>3049</v>
      </c>
      <c r="L48" s="190">
        <v>3.3000000000000002E-2</v>
      </c>
      <c r="M48" s="53" t="s">
        <v>3049</v>
      </c>
      <c r="N48" s="52"/>
      <c r="O48" s="51"/>
      <c r="P48" s="52"/>
      <c r="Q48" s="51"/>
      <c r="R48" s="52"/>
      <c r="S48" s="84"/>
      <c r="T48" s="51"/>
      <c r="U48" s="52"/>
      <c r="V48" s="51"/>
      <c r="W48" s="52"/>
      <c r="X48" s="52"/>
      <c r="Y48" s="51"/>
      <c r="Z48" s="52"/>
      <c r="AA48" s="51"/>
      <c r="AB48" s="52"/>
      <c r="AC48" s="51"/>
      <c r="AD48" s="52"/>
      <c r="AE48" s="51"/>
      <c r="AF48" s="52"/>
      <c r="AG48" s="68" t="s">
        <v>3145</v>
      </c>
      <c r="AH48" s="69" t="s">
        <v>3146</v>
      </c>
    </row>
    <row r="49" spans="2:34" s="185" customFormat="1" ht="12.75">
      <c r="B49" s="57" t="s">
        <v>398</v>
      </c>
      <c r="C49" s="52"/>
      <c r="D49" s="52"/>
      <c r="E49" s="52"/>
      <c r="F49" s="52"/>
      <c r="G49" s="52"/>
      <c r="H49" s="52"/>
      <c r="I49" s="51"/>
      <c r="J49" s="52"/>
      <c r="K49" s="51"/>
      <c r="L49" s="132">
        <v>0.05</v>
      </c>
      <c r="M49" s="51"/>
      <c r="N49" s="52"/>
      <c r="O49" s="51"/>
      <c r="P49" s="52"/>
      <c r="Q49" s="51"/>
      <c r="R49" s="52"/>
      <c r="S49" s="84"/>
      <c r="T49" s="51"/>
      <c r="U49" s="52"/>
      <c r="V49" s="51"/>
      <c r="W49" s="52"/>
      <c r="X49" s="52"/>
      <c r="Y49" s="51"/>
      <c r="Z49" s="52"/>
      <c r="AA49" s="51"/>
      <c r="AB49" s="52"/>
      <c r="AC49" s="51"/>
      <c r="AD49" s="52"/>
      <c r="AE49" s="51"/>
      <c r="AF49" s="52"/>
      <c r="AG49" s="52"/>
      <c r="AH49" s="51"/>
    </row>
    <row r="50" spans="2:34" s="185" customFormat="1" ht="12.75">
      <c r="B50" s="57" t="s">
        <v>150</v>
      </c>
      <c r="C50" s="55" t="s">
        <v>3147</v>
      </c>
      <c r="D50" s="188" t="s">
        <v>1416</v>
      </c>
      <c r="E50" s="83" t="s">
        <v>1025</v>
      </c>
      <c r="F50" s="188" t="s">
        <v>1418</v>
      </c>
      <c r="G50" s="55" t="s">
        <v>571</v>
      </c>
      <c r="H50" s="68" t="s">
        <v>1027</v>
      </c>
      <c r="I50" s="53" t="s">
        <v>1416</v>
      </c>
      <c r="J50" s="52"/>
      <c r="K50" s="53" t="s">
        <v>3057</v>
      </c>
      <c r="L50" s="68" t="s">
        <v>3148</v>
      </c>
      <c r="M50" s="53" t="s">
        <v>3049</v>
      </c>
      <c r="N50" s="52"/>
      <c r="O50" s="51"/>
      <c r="P50" s="52"/>
      <c r="Q50" s="51"/>
      <c r="R50" s="52"/>
      <c r="S50" s="84"/>
      <c r="T50" s="51"/>
      <c r="U50" s="52"/>
      <c r="V50" s="51"/>
      <c r="W50" s="52"/>
      <c r="X50" s="52"/>
      <c r="Y50" s="51"/>
      <c r="Z50" s="52"/>
      <c r="AA50" s="51"/>
      <c r="AB50" s="52"/>
      <c r="AC50" s="51"/>
      <c r="AD50" s="52"/>
      <c r="AE50" s="51"/>
      <c r="AF50" s="52"/>
      <c r="AG50" s="52"/>
      <c r="AH50" s="51"/>
    </row>
    <row r="51" spans="2:34" s="185" customFormat="1" ht="12.75">
      <c r="B51" s="57" t="s">
        <v>302</v>
      </c>
      <c r="C51" s="55" t="s">
        <v>1859</v>
      </c>
      <c r="D51" s="188" t="s">
        <v>3029</v>
      </c>
      <c r="E51" s="83" t="s">
        <v>1025</v>
      </c>
      <c r="F51" s="188" t="s">
        <v>1423</v>
      </c>
      <c r="G51" s="55" t="s">
        <v>571</v>
      </c>
      <c r="H51" s="55"/>
      <c r="I51" s="51"/>
      <c r="J51" s="52"/>
      <c r="K51" s="51"/>
      <c r="L51" s="52"/>
      <c r="M51" s="51"/>
      <c r="N51" s="52"/>
      <c r="O51" s="51"/>
      <c r="P51" s="52"/>
      <c r="Q51" s="51"/>
      <c r="R51" s="52"/>
      <c r="S51" s="84"/>
      <c r="T51" s="51"/>
      <c r="U51" s="52"/>
      <c r="V51" s="51"/>
      <c r="W51" s="52"/>
      <c r="X51" s="52"/>
      <c r="Y51" s="51"/>
      <c r="Z51" s="52"/>
      <c r="AA51" s="51"/>
      <c r="AB51" s="52"/>
      <c r="AC51" s="51"/>
      <c r="AD51" s="55" t="s">
        <v>3098</v>
      </c>
      <c r="AE51" s="69" t="s">
        <v>3149</v>
      </c>
      <c r="AF51" s="52"/>
      <c r="AG51" s="52"/>
      <c r="AH51" s="51"/>
    </row>
    <row r="52" spans="2:34" s="185" customFormat="1" ht="12.75">
      <c r="B52" s="57" t="s">
        <v>41</v>
      </c>
      <c r="C52" s="52"/>
      <c r="D52" s="52"/>
      <c r="E52" s="52"/>
      <c r="F52" s="52"/>
      <c r="G52" s="52"/>
      <c r="H52" s="52"/>
      <c r="I52" s="51"/>
      <c r="J52" s="55" t="s">
        <v>378</v>
      </c>
      <c r="K52" s="53" t="s">
        <v>3150</v>
      </c>
      <c r="L52" s="55" t="s">
        <v>379</v>
      </c>
      <c r="M52" s="53" t="s">
        <v>3150</v>
      </c>
      <c r="N52" s="52"/>
      <c r="O52" s="51"/>
      <c r="P52" s="52"/>
      <c r="Q52" s="51"/>
      <c r="R52" s="52"/>
      <c r="S52" s="55" t="s">
        <v>3151</v>
      </c>
      <c r="T52" s="53" t="s">
        <v>3150</v>
      </c>
      <c r="U52" s="52"/>
      <c r="V52" s="51"/>
      <c r="W52" s="52"/>
      <c r="X52" s="52"/>
      <c r="Y52" s="51"/>
      <c r="Z52" s="68" t="s">
        <v>3152</v>
      </c>
      <c r="AA52" s="53" t="s">
        <v>3153</v>
      </c>
      <c r="AB52" s="52"/>
      <c r="AC52" s="51"/>
      <c r="AD52" s="55" t="s">
        <v>3154</v>
      </c>
      <c r="AE52" s="53" t="s">
        <v>3155</v>
      </c>
      <c r="AF52" s="52"/>
      <c r="AG52" s="52"/>
      <c r="AH52" s="51"/>
    </row>
    <row r="53" spans="2:34" s="185" customFormat="1" ht="12.75">
      <c r="B53" s="71" t="s">
        <v>2725</v>
      </c>
      <c r="C53" s="52"/>
      <c r="D53" s="52"/>
      <c r="E53" s="52"/>
      <c r="F53" s="52"/>
      <c r="G53" s="52"/>
      <c r="H53" s="52"/>
      <c r="I53" s="51"/>
      <c r="J53" s="52"/>
      <c r="K53" s="51"/>
      <c r="L53" s="52"/>
      <c r="M53" s="51"/>
      <c r="N53" s="52"/>
      <c r="O53" s="51"/>
      <c r="P53" s="52"/>
      <c r="Q53" s="51"/>
      <c r="R53" s="52"/>
      <c r="S53" s="84"/>
      <c r="T53" s="51"/>
      <c r="U53" s="52"/>
      <c r="V53" s="51"/>
      <c r="W53" s="52"/>
      <c r="X53" s="52"/>
      <c r="Y53" s="51"/>
      <c r="Z53" s="52"/>
      <c r="AA53" s="51"/>
      <c r="AB53" s="52"/>
      <c r="AC53" s="51"/>
      <c r="AD53" s="55" t="s">
        <v>3156</v>
      </c>
      <c r="AE53" s="53" t="s">
        <v>3157</v>
      </c>
      <c r="AF53" s="52"/>
      <c r="AG53" s="68" t="s">
        <v>3158</v>
      </c>
      <c r="AH53" s="53" t="s">
        <v>3159</v>
      </c>
    </row>
    <row r="54" spans="2:34" s="185" customFormat="1" ht="12.75">
      <c r="B54" s="71" t="s">
        <v>3160</v>
      </c>
      <c r="C54" s="52"/>
      <c r="D54" s="52"/>
      <c r="E54" s="52"/>
      <c r="F54" s="52"/>
      <c r="G54" s="52"/>
      <c r="H54" s="52"/>
      <c r="I54" s="51"/>
      <c r="J54" s="52"/>
      <c r="K54" s="51"/>
      <c r="L54" s="52"/>
      <c r="M54" s="51"/>
      <c r="N54" s="52"/>
      <c r="O54" s="51"/>
      <c r="P54" s="52"/>
      <c r="Q54" s="51"/>
      <c r="R54" s="52"/>
      <c r="S54" s="84"/>
      <c r="T54" s="51"/>
      <c r="U54" s="52"/>
      <c r="V54" s="51"/>
      <c r="W54" s="52"/>
      <c r="X54" s="52"/>
      <c r="Y54" s="51"/>
      <c r="Z54" s="52"/>
      <c r="AA54" s="51"/>
      <c r="AB54" s="52"/>
      <c r="AC54" s="51"/>
      <c r="AD54" s="55" t="s">
        <v>3161</v>
      </c>
      <c r="AE54" s="53" t="s">
        <v>3162</v>
      </c>
      <c r="AF54" s="52"/>
      <c r="AG54" s="68" t="s">
        <v>3163</v>
      </c>
      <c r="AH54" s="53" t="s">
        <v>3164</v>
      </c>
    </row>
    <row r="55" spans="2:34" s="185" customFormat="1" ht="12.75">
      <c r="B55" s="71" t="s">
        <v>3165</v>
      </c>
      <c r="C55" s="52"/>
      <c r="D55" s="52"/>
      <c r="E55" s="52"/>
      <c r="F55" s="52"/>
      <c r="G55" s="52"/>
      <c r="H55" s="52"/>
      <c r="I55" s="51"/>
      <c r="J55" s="52"/>
      <c r="K55" s="51"/>
      <c r="L55" s="52"/>
      <c r="M55" s="51"/>
      <c r="N55" s="52"/>
      <c r="O55" s="51"/>
      <c r="P55" s="52"/>
      <c r="Q55" s="51"/>
      <c r="R55" s="52"/>
      <c r="S55" s="84"/>
      <c r="T55" s="51"/>
      <c r="U55" s="52"/>
      <c r="V55" s="51"/>
      <c r="W55" s="52"/>
      <c r="X55" s="52"/>
      <c r="Y55" s="51"/>
      <c r="Z55" s="52"/>
      <c r="AA55" s="51"/>
      <c r="AB55" s="52"/>
      <c r="AC55" s="51"/>
      <c r="AD55" s="52"/>
      <c r="AE55" s="51"/>
      <c r="AF55" s="52"/>
      <c r="AG55" s="68" t="s">
        <v>3166</v>
      </c>
      <c r="AH55" s="53" t="s">
        <v>3167</v>
      </c>
    </row>
    <row r="56" spans="2:34" s="185" customFormat="1" ht="12.75">
      <c r="B56" s="57" t="s">
        <v>50</v>
      </c>
      <c r="C56" s="52"/>
      <c r="D56" s="52"/>
      <c r="E56" s="52"/>
      <c r="F56" s="52"/>
      <c r="G56" s="52"/>
      <c r="H56" s="52"/>
      <c r="I56" s="51"/>
      <c r="J56" s="68" t="s">
        <v>380</v>
      </c>
      <c r="K56" s="209" t="s">
        <v>3168</v>
      </c>
      <c r="L56" s="132">
        <v>0.05</v>
      </c>
      <c r="M56" s="53" t="s">
        <v>3169</v>
      </c>
      <c r="N56" s="52"/>
      <c r="O56" s="51"/>
      <c r="P56" s="55" t="s">
        <v>3170</v>
      </c>
      <c r="Q56" s="53" t="s">
        <v>3171</v>
      </c>
      <c r="R56" s="55" t="s">
        <v>571</v>
      </c>
      <c r="S56" s="55" t="s">
        <v>3172</v>
      </c>
      <c r="T56" s="69" t="s">
        <v>3173</v>
      </c>
      <c r="U56" s="52"/>
      <c r="V56" s="51"/>
      <c r="W56" s="52"/>
      <c r="X56" s="52"/>
      <c r="Y56" s="51"/>
      <c r="Z56" s="55" t="s">
        <v>3174</v>
      </c>
      <c r="AA56" s="51"/>
      <c r="AB56" s="55" t="s">
        <v>3175</v>
      </c>
      <c r="AC56" s="53" t="s">
        <v>3176</v>
      </c>
      <c r="AD56" s="55" t="s">
        <v>3177</v>
      </c>
      <c r="AE56" s="53" t="s">
        <v>3178</v>
      </c>
      <c r="AF56" s="52"/>
      <c r="AG56" s="52"/>
      <c r="AH56" s="137"/>
    </row>
    <row r="57" spans="2:34" s="185" customFormat="1" ht="12.75">
      <c r="B57" s="57" t="s">
        <v>151</v>
      </c>
      <c r="C57" s="55" t="s">
        <v>3028</v>
      </c>
      <c r="D57" s="188" t="s">
        <v>3029</v>
      </c>
      <c r="E57" s="83" t="s">
        <v>1025</v>
      </c>
      <c r="F57" s="188" t="s">
        <v>1784</v>
      </c>
      <c r="G57" s="55" t="s">
        <v>571</v>
      </c>
      <c r="H57" s="55"/>
      <c r="I57" s="51"/>
      <c r="J57" s="55" t="s">
        <v>385</v>
      </c>
      <c r="K57" s="51"/>
      <c r="L57" s="52"/>
      <c r="M57" s="51"/>
      <c r="N57" s="68" t="s">
        <v>3179</v>
      </c>
      <c r="O57" s="53" t="s">
        <v>3049</v>
      </c>
      <c r="P57" s="55" t="s">
        <v>3180</v>
      </c>
      <c r="Q57" s="53" t="s">
        <v>3181</v>
      </c>
      <c r="R57" s="55" t="s">
        <v>1424</v>
      </c>
      <c r="S57" s="55" t="s">
        <v>3182</v>
      </c>
      <c r="T57" s="53" t="s">
        <v>3183</v>
      </c>
      <c r="U57" s="55" t="s">
        <v>386</v>
      </c>
      <c r="V57" s="53" t="s">
        <v>3049</v>
      </c>
      <c r="W57" s="55" t="s">
        <v>1424</v>
      </c>
      <c r="X57" s="52"/>
      <c r="Y57" s="51"/>
      <c r="Z57" s="52"/>
      <c r="AA57" s="51"/>
      <c r="AB57" s="52"/>
      <c r="AC57" s="51"/>
      <c r="AD57" s="55" t="s">
        <v>3184</v>
      </c>
      <c r="AE57" s="53" t="s">
        <v>3185</v>
      </c>
      <c r="AF57" s="52"/>
      <c r="AG57" s="52"/>
      <c r="AH57" s="51"/>
    </row>
    <row r="58" spans="2:34" s="185" customFormat="1" ht="12.75">
      <c r="B58" s="57" t="s">
        <v>152</v>
      </c>
      <c r="C58" s="52"/>
      <c r="D58" s="52"/>
      <c r="E58" s="52"/>
      <c r="F58" s="52"/>
      <c r="G58" s="52"/>
      <c r="H58" s="52"/>
      <c r="I58" s="51"/>
      <c r="J58" s="52"/>
      <c r="K58" s="51"/>
      <c r="L58" s="52"/>
      <c r="M58" s="51"/>
      <c r="N58" s="52"/>
      <c r="O58" s="51"/>
      <c r="P58" s="52"/>
      <c r="Q58" s="51"/>
      <c r="R58" s="52"/>
      <c r="S58" s="84"/>
      <c r="T58" s="51"/>
      <c r="U58" s="52"/>
      <c r="V58" s="51"/>
      <c r="W58" s="52"/>
      <c r="X58" s="55" t="s">
        <v>3186</v>
      </c>
      <c r="Y58" s="51"/>
      <c r="Z58" s="52"/>
      <c r="AA58" s="51"/>
      <c r="AB58" s="52"/>
      <c r="AC58" s="51"/>
      <c r="AD58" s="69" t="s">
        <v>3187</v>
      </c>
      <c r="AE58" s="51"/>
      <c r="AF58" s="52"/>
      <c r="AG58" s="52"/>
      <c r="AH58" s="51"/>
    </row>
    <row r="59" spans="2:34" s="185" customFormat="1" ht="12.75">
      <c r="B59" s="57" t="s">
        <v>153</v>
      </c>
      <c r="C59" s="55" t="s">
        <v>3028</v>
      </c>
      <c r="D59" s="188" t="s">
        <v>3029</v>
      </c>
      <c r="E59" s="83" t="s">
        <v>3188</v>
      </c>
      <c r="F59" s="188" t="s">
        <v>1444</v>
      </c>
      <c r="G59" s="55" t="s">
        <v>571</v>
      </c>
      <c r="H59" s="55" t="s">
        <v>1318</v>
      </c>
      <c r="I59" s="53" t="s">
        <v>1444</v>
      </c>
      <c r="J59" s="52"/>
      <c r="K59" s="51"/>
      <c r="L59" s="52"/>
      <c r="M59" s="51"/>
      <c r="N59" s="68" t="s">
        <v>3189</v>
      </c>
      <c r="O59" s="53" t="s">
        <v>3049</v>
      </c>
      <c r="P59" s="52"/>
      <c r="Q59" s="51"/>
      <c r="R59" s="52"/>
      <c r="S59" s="84"/>
      <c r="T59" s="51"/>
      <c r="U59" s="55" t="s">
        <v>389</v>
      </c>
      <c r="V59" s="53" t="s">
        <v>3051</v>
      </c>
      <c r="W59" s="55" t="s">
        <v>1424</v>
      </c>
      <c r="X59" s="55" t="s">
        <v>3190</v>
      </c>
      <c r="Y59" s="53" t="s">
        <v>3051</v>
      </c>
      <c r="Z59" s="52"/>
      <c r="AA59" s="51"/>
      <c r="AB59" s="52"/>
      <c r="AC59" s="51"/>
      <c r="AD59" s="69" t="s">
        <v>3191</v>
      </c>
      <c r="AE59" s="51"/>
      <c r="AF59" s="52"/>
      <c r="AG59" s="52"/>
      <c r="AH59" s="51"/>
    </row>
    <row r="60" spans="2:34" s="185" customFormat="1" ht="12.75">
      <c r="B60" s="57" t="s">
        <v>399</v>
      </c>
      <c r="C60" s="52"/>
      <c r="D60" s="52"/>
      <c r="E60" s="52"/>
      <c r="F60" s="52"/>
      <c r="G60" s="52"/>
      <c r="H60" s="52"/>
      <c r="I60" s="51"/>
      <c r="J60" s="52"/>
      <c r="K60" s="51"/>
      <c r="L60" s="132">
        <v>0.1</v>
      </c>
      <c r="M60" s="51"/>
      <c r="N60" s="52"/>
      <c r="O60" s="51"/>
      <c r="P60" s="52"/>
      <c r="Q60" s="51"/>
      <c r="R60" s="52"/>
      <c r="S60" s="84"/>
      <c r="T60" s="51"/>
      <c r="U60" s="52"/>
      <c r="V60" s="51"/>
      <c r="W60" s="52"/>
      <c r="X60" s="52"/>
      <c r="Y60" s="51"/>
      <c r="Z60" s="52"/>
      <c r="AA60" s="51"/>
      <c r="AB60" s="52"/>
      <c r="AC60" s="51"/>
      <c r="AD60" s="51"/>
      <c r="AE60" s="51"/>
      <c r="AF60" s="52"/>
      <c r="AG60" s="52"/>
      <c r="AH60" s="51"/>
    </row>
    <row r="61" spans="2:34" s="185" customFormat="1" ht="12.75">
      <c r="B61" s="57" t="s">
        <v>154</v>
      </c>
      <c r="C61" s="52"/>
      <c r="D61" s="52"/>
      <c r="E61" s="52"/>
      <c r="F61" s="52"/>
      <c r="G61" s="52"/>
      <c r="H61" s="52"/>
      <c r="I61" s="51"/>
      <c r="J61" s="52"/>
      <c r="K61" s="51"/>
      <c r="L61" s="52"/>
      <c r="M61" s="51"/>
      <c r="N61" s="52"/>
      <c r="O61" s="51"/>
      <c r="P61" s="52"/>
      <c r="Q61" s="51"/>
      <c r="R61" s="52"/>
      <c r="S61" s="84"/>
      <c r="T61" s="51"/>
      <c r="U61" s="52"/>
      <c r="V61" s="51"/>
      <c r="W61" s="52"/>
      <c r="X61" s="52"/>
      <c r="Y61" s="51"/>
      <c r="Z61" s="52"/>
      <c r="AA61" s="51"/>
      <c r="AB61" s="52"/>
      <c r="AC61" s="51"/>
      <c r="AD61" s="69" t="s">
        <v>3192</v>
      </c>
      <c r="AE61" s="51"/>
      <c r="AF61" s="52"/>
      <c r="AG61" s="52"/>
      <c r="AH61" s="51"/>
    </row>
    <row r="62" spans="2:34" s="185" customFormat="1" ht="12.75">
      <c r="B62" s="57" t="s">
        <v>155</v>
      </c>
      <c r="C62" s="52"/>
      <c r="D62" s="52"/>
      <c r="E62" s="52"/>
      <c r="F62" s="52"/>
      <c r="G62" s="52"/>
      <c r="H62" s="52"/>
      <c r="I62" s="51"/>
      <c r="J62" s="52"/>
      <c r="K62" s="51"/>
      <c r="L62" s="52"/>
      <c r="M62" s="51"/>
      <c r="N62" s="52"/>
      <c r="O62" s="51"/>
      <c r="P62" s="52"/>
      <c r="Q62" s="51"/>
      <c r="R62" s="52"/>
      <c r="S62" s="84"/>
      <c r="T62" s="51"/>
      <c r="U62" s="52"/>
      <c r="V62" s="51"/>
      <c r="W62" s="52"/>
      <c r="X62" s="52"/>
      <c r="Y62" s="51"/>
      <c r="Z62" s="52"/>
      <c r="AA62" s="51"/>
      <c r="AB62" s="52"/>
      <c r="AC62" s="51"/>
      <c r="AD62" s="51"/>
      <c r="AE62" s="51"/>
      <c r="AF62" s="52"/>
      <c r="AG62" s="55" t="s">
        <v>3193</v>
      </c>
      <c r="AH62" s="53" t="s">
        <v>3194</v>
      </c>
    </row>
    <row r="63" spans="2:34" s="185" customFormat="1" ht="12.75">
      <c r="B63" s="57" t="s">
        <v>156</v>
      </c>
      <c r="C63" s="52"/>
      <c r="D63" s="52"/>
      <c r="E63" s="52"/>
      <c r="F63" s="52"/>
      <c r="G63" s="52"/>
      <c r="H63" s="52"/>
      <c r="I63" s="51"/>
      <c r="J63" s="132">
        <v>0.03</v>
      </c>
      <c r="K63" s="51"/>
      <c r="L63" s="52"/>
      <c r="M63" s="51"/>
      <c r="N63" s="52"/>
      <c r="O63" s="51"/>
      <c r="P63" s="52"/>
      <c r="Q63" s="51"/>
      <c r="R63" s="52"/>
      <c r="S63" s="84"/>
      <c r="T63" s="51"/>
      <c r="U63" s="52"/>
      <c r="V63" s="51"/>
      <c r="W63" s="52"/>
      <c r="X63" s="52"/>
      <c r="Y63" s="51"/>
      <c r="Z63" s="52"/>
      <c r="AA63" s="51"/>
      <c r="AB63" s="52"/>
      <c r="AC63" s="51"/>
      <c r="AD63" s="69" t="s">
        <v>3195</v>
      </c>
      <c r="AE63" s="51"/>
      <c r="AF63" s="52"/>
      <c r="AG63" s="52"/>
      <c r="AH63" s="51"/>
    </row>
    <row r="64" spans="2:34" s="185" customFormat="1" ht="12.75">
      <c r="B64" s="57" t="s">
        <v>157</v>
      </c>
      <c r="C64" s="55" t="s">
        <v>3110</v>
      </c>
      <c r="D64" s="188" t="s">
        <v>3029</v>
      </c>
      <c r="E64" s="83" t="s">
        <v>1025</v>
      </c>
      <c r="F64" s="188" t="s">
        <v>1476</v>
      </c>
      <c r="G64" s="55" t="s">
        <v>571</v>
      </c>
      <c r="H64" s="68" t="s">
        <v>2551</v>
      </c>
      <c r="I64" s="53" t="s">
        <v>1476</v>
      </c>
      <c r="J64" s="68"/>
      <c r="K64" s="209"/>
      <c r="L64" s="68"/>
      <c r="M64" s="209"/>
      <c r="N64" s="52"/>
      <c r="O64" s="51"/>
      <c r="P64" s="52"/>
      <c r="Q64" s="51"/>
      <c r="R64" s="52"/>
      <c r="S64" s="84"/>
      <c r="T64" s="51"/>
      <c r="U64" s="52"/>
      <c r="V64" s="51"/>
      <c r="W64" s="52"/>
      <c r="X64" s="68" t="s">
        <v>3196</v>
      </c>
      <c r="Y64" s="53" t="s">
        <v>1476</v>
      </c>
      <c r="Z64" s="52"/>
      <c r="AA64" s="51"/>
      <c r="AB64" s="52"/>
      <c r="AC64" s="51"/>
      <c r="AD64" s="52"/>
      <c r="AE64" s="51"/>
      <c r="AF64" s="52"/>
      <c r="AG64" s="52"/>
      <c r="AH64" s="51"/>
    </row>
    <row r="65" spans="2:34" s="185" customFormat="1" ht="12.75">
      <c r="B65" s="57" t="s">
        <v>18</v>
      </c>
      <c r="C65" s="52"/>
      <c r="D65" s="84"/>
      <c r="E65" s="52"/>
      <c r="F65" s="84"/>
      <c r="G65" s="52"/>
      <c r="H65" s="208" t="s">
        <v>3197</v>
      </c>
      <c r="I65" s="51"/>
      <c r="J65" s="52"/>
      <c r="K65" s="51"/>
      <c r="L65" s="52"/>
      <c r="M65" s="51"/>
      <c r="N65" s="52"/>
      <c r="O65" s="51"/>
      <c r="P65" s="52"/>
      <c r="Q65" s="51"/>
      <c r="R65" s="52"/>
      <c r="S65" s="84"/>
      <c r="T65" s="51"/>
      <c r="U65" s="52"/>
      <c r="V65" s="51"/>
      <c r="W65" s="52"/>
      <c r="X65" s="52"/>
      <c r="Y65" s="51"/>
      <c r="Z65" s="52"/>
      <c r="AA65" s="51"/>
      <c r="AB65" s="52"/>
      <c r="AC65" s="51"/>
      <c r="AD65" s="52"/>
      <c r="AE65" s="51"/>
      <c r="AF65" s="52"/>
      <c r="AG65" s="52"/>
      <c r="AH65" s="51"/>
    </row>
    <row r="66" spans="2:34" s="185" customFormat="1" ht="12.75">
      <c r="B66" s="57" t="s">
        <v>159</v>
      </c>
      <c r="C66" s="55" t="s">
        <v>3142</v>
      </c>
      <c r="D66" s="188" t="s">
        <v>3029</v>
      </c>
      <c r="E66" s="83" t="s">
        <v>1025</v>
      </c>
      <c r="F66" s="188" t="s">
        <v>1801</v>
      </c>
      <c r="G66" s="55" t="s">
        <v>571</v>
      </c>
      <c r="H66" s="83" t="s">
        <v>1186</v>
      </c>
      <c r="I66" s="62" t="s">
        <v>1802</v>
      </c>
      <c r="J66" s="68" t="s">
        <v>390</v>
      </c>
      <c r="K66" s="53" t="s">
        <v>3049</v>
      </c>
      <c r="L66" s="68" t="s">
        <v>391</v>
      </c>
      <c r="M66" s="53" t="s">
        <v>3049</v>
      </c>
      <c r="N66" s="52"/>
      <c r="O66" s="51"/>
      <c r="P66" s="52"/>
      <c r="Q66" s="51"/>
      <c r="R66" s="52"/>
      <c r="S66" s="84"/>
      <c r="T66" s="51"/>
      <c r="U66" s="55" t="s">
        <v>392</v>
      </c>
      <c r="V66" s="66" t="s">
        <v>3198</v>
      </c>
      <c r="W66" s="55" t="s">
        <v>1424</v>
      </c>
      <c r="X66" s="52"/>
      <c r="Y66" s="51"/>
      <c r="Z66" s="52"/>
      <c r="AA66" s="51"/>
      <c r="AB66" s="52"/>
      <c r="AC66" s="51"/>
      <c r="AD66" s="52"/>
      <c r="AE66" s="51"/>
      <c r="AF66" s="52"/>
      <c r="AG66" s="52"/>
      <c r="AH66" s="51"/>
    </row>
    <row r="67" spans="2:34" s="185" customFormat="1" ht="12.75">
      <c r="B67" s="57" t="s">
        <v>160</v>
      </c>
      <c r="C67" s="55" t="s">
        <v>3132</v>
      </c>
      <c r="D67" s="188" t="s">
        <v>3029</v>
      </c>
      <c r="E67" s="83" t="s">
        <v>1025</v>
      </c>
      <c r="F67" s="188" t="s">
        <v>1495</v>
      </c>
      <c r="G67" s="55" t="s">
        <v>571</v>
      </c>
      <c r="H67" s="55" t="s">
        <v>3199</v>
      </c>
      <c r="I67" s="53" t="s">
        <v>1497</v>
      </c>
      <c r="J67" s="52"/>
      <c r="K67" s="51"/>
      <c r="L67" s="52"/>
      <c r="M67" s="51"/>
      <c r="N67" s="68" t="s">
        <v>405</v>
      </c>
      <c r="O67" s="53" t="s">
        <v>3049</v>
      </c>
      <c r="P67" s="52"/>
      <c r="Q67" s="51"/>
      <c r="R67" s="52"/>
      <c r="S67" s="84"/>
      <c r="T67" s="51"/>
      <c r="U67" s="52"/>
      <c r="V67" s="51"/>
      <c r="W67" s="52"/>
      <c r="X67" s="52"/>
      <c r="Y67" s="51"/>
      <c r="Z67" s="52"/>
      <c r="AA67" s="51"/>
      <c r="AB67" s="52"/>
      <c r="AC67" s="51"/>
      <c r="AD67" s="52"/>
      <c r="AE67" s="51"/>
      <c r="AF67" s="52"/>
      <c r="AG67" s="52"/>
      <c r="AH67" s="51"/>
    </row>
    <row r="68" spans="2:34" s="185" customFormat="1" ht="12.75">
      <c r="B68" s="57" t="s">
        <v>161</v>
      </c>
      <c r="C68" s="55" t="s">
        <v>1242</v>
      </c>
      <c r="D68" s="188" t="s">
        <v>1891</v>
      </c>
      <c r="E68" s="83" t="s">
        <v>1025</v>
      </c>
      <c r="F68" s="188" t="s">
        <v>1807</v>
      </c>
      <c r="G68" s="55" t="s">
        <v>571</v>
      </c>
      <c r="H68" s="55"/>
      <c r="I68" s="51"/>
      <c r="J68" s="52"/>
      <c r="K68" s="51"/>
      <c r="L68" s="52"/>
      <c r="M68" s="51"/>
      <c r="N68" s="52"/>
      <c r="O68" s="51"/>
      <c r="P68" s="52"/>
      <c r="Q68" s="51"/>
      <c r="R68" s="52"/>
      <c r="S68" s="84"/>
      <c r="T68" s="51"/>
      <c r="U68" s="52"/>
      <c r="V68" s="51"/>
      <c r="W68" s="52"/>
      <c r="X68" s="52"/>
      <c r="Y68" s="51"/>
      <c r="Z68" s="52"/>
      <c r="AA68" s="51"/>
      <c r="AB68" s="52"/>
      <c r="AC68" s="51"/>
      <c r="AD68" s="52"/>
      <c r="AE68" s="51"/>
      <c r="AF68" s="52"/>
      <c r="AG68" s="52"/>
      <c r="AH68" s="51"/>
    </row>
    <row r="69" spans="2:34" s="185" customFormat="1" ht="12.75">
      <c r="B69" s="57" t="s">
        <v>42</v>
      </c>
      <c r="C69" s="52"/>
      <c r="D69" s="52"/>
      <c r="E69" s="52"/>
      <c r="F69" s="52"/>
      <c r="G69" s="52"/>
      <c r="H69" s="52"/>
      <c r="I69" s="51"/>
      <c r="J69" s="52"/>
      <c r="K69" s="51"/>
      <c r="L69" s="132">
        <v>0.1</v>
      </c>
      <c r="M69" s="51"/>
      <c r="N69" s="52"/>
      <c r="O69" s="51"/>
      <c r="P69" s="52"/>
      <c r="Q69" s="51"/>
      <c r="R69" s="52"/>
      <c r="S69" s="84"/>
      <c r="T69" s="51"/>
      <c r="U69" s="52"/>
      <c r="V69" s="51"/>
      <c r="W69" s="52"/>
      <c r="X69" s="52"/>
      <c r="Y69" s="51"/>
      <c r="Z69" s="52"/>
      <c r="AA69" s="51"/>
      <c r="AB69" s="52"/>
      <c r="AC69" s="51"/>
      <c r="AD69" s="52"/>
      <c r="AE69" s="51"/>
      <c r="AF69" s="52"/>
      <c r="AG69" s="52"/>
      <c r="AH69" s="51"/>
    </row>
    <row r="70" spans="2:34" s="185" customFormat="1" ht="12.75">
      <c r="B70" s="57" t="s">
        <v>62</v>
      </c>
      <c r="C70" s="52"/>
      <c r="D70" s="52"/>
      <c r="E70" s="52"/>
      <c r="F70" s="52"/>
      <c r="G70" s="52"/>
      <c r="H70" s="52"/>
      <c r="I70" s="51"/>
      <c r="J70" s="132">
        <v>0.1</v>
      </c>
      <c r="K70" s="53" t="s">
        <v>3200</v>
      </c>
      <c r="L70" s="132">
        <v>0.1</v>
      </c>
      <c r="M70" s="53" t="s">
        <v>3200</v>
      </c>
      <c r="N70" s="52"/>
      <c r="O70" s="51"/>
      <c r="P70" s="55" t="s">
        <v>3201</v>
      </c>
      <c r="Q70" s="53" t="s">
        <v>1812</v>
      </c>
      <c r="R70" s="55" t="s">
        <v>571</v>
      </c>
      <c r="S70" s="84"/>
      <c r="T70" s="51"/>
      <c r="U70" s="52"/>
      <c r="V70" s="51"/>
      <c r="W70" s="52"/>
      <c r="X70" s="52"/>
      <c r="Y70" s="51"/>
      <c r="Z70" s="52"/>
      <c r="AA70" s="51"/>
      <c r="AB70" s="52"/>
      <c r="AC70" s="51"/>
      <c r="AD70" s="69" t="s">
        <v>3202</v>
      </c>
      <c r="AE70" s="51"/>
      <c r="AF70" s="52"/>
      <c r="AG70" s="52"/>
      <c r="AH70" s="137"/>
    </row>
    <row r="71" spans="2:34" s="185" customFormat="1" ht="12.75">
      <c r="B71" s="57" t="s">
        <v>162</v>
      </c>
      <c r="C71" s="55" t="s">
        <v>1803</v>
      </c>
      <c r="D71" s="188" t="s">
        <v>3029</v>
      </c>
      <c r="E71" s="83" t="s">
        <v>3203</v>
      </c>
      <c r="F71" s="188" t="s">
        <v>1513</v>
      </c>
      <c r="G71" s="55" t="s">
        <v>571</v>
      </c>
      <c r="H71" s="55" t="s">
        <v>1027</v>
      </c>
      <c r="I71" s="53" t="s">
        <v>1515</v>
      </c>
      <c r="J71" s="52"/>
      <c r="K71" s="51"/>
      <c r="L71" s="52"/>
      <c r="M71" s="51"/>
      <c r="N71" s="191">
        <v>0.1</v>
      </c>
      <c r="O71" s="53" t="s">
        <v>3049</v>
      </c>
      <c r="P71" s="52"/>
      <c r="Q71" s="51"/>
      <c r="R71" s="52"/>
      <c r="S71" s="84"/>
      <c r="T71" s="51"/>
      <c r="U71" s="55" t="s">
        <v>396</v>
      </c>
      <c r="V71" s="53" t="s">
        <v>3204</v>
      </c>
      <c r="W71" s="55" t="s">
        <v>571</v>
      </c>
      <c r="X71" s="55" t="s">
        <v>411</v>
      </c>
      <c r="Y71" s="53" t="s">
        <v>3051</v>
      </c>
      <c r="Z71" s="52"/>
      <c r="AA71" s="51"/>
      <c r="AB71" s="52"/>
      <c r="AC71" s="51"/>
      <c r="AD71" s="51"/>
      <c r="AE71" s="51"/>
      <c r="AF71" s="52"/>
      <c r="AG71" s="52"/>
      <c r="AH71" s="51"/>
    </row>
    <row r="72" spans="2:34" s="185" customFormat="1" ht="12.75">
      <c r="B72" s="57" t="s">
        <v>3687</v>
      </c>
      <c r="C72" s="52"/>
      <c r="D72" s="84"/>
      <c r="E72" s="83" t="s">
        <v>1494</v>
      </c>
      <c r="F72" s="62" t="s">
        <v>1524</v>
      </c>
      <c r="G72" s="52"/>
      <c r="H72" s="55"/>
      <c r="I72" s="51"/>
      <c r="J72" s="52"/>
      <c r="K72" s="51"/>
      <c r="L72" s="190">
        <v>5.8000000000000003E-2</v>
      </c>
      <c r="M72" s="53" t="s">
        <v>3205</v>
      </c>
      <c r="N72" s="52"/>
      <c r="O72" s="51"/>
      <c r="P72" s="52"/>
      <c r="Q72" s="51"/>
      <c r="R72" s="52"/>
      <c r="S72" s="84"/>
      <c r="T72" s="51"/>
      <c r="U72" s="52"/>
      <c r="V72" s="51"/>
      <c r="W72" s="52"/>
      <c r="X72" s="52"/>
      <c r="Y72" s="51"/>
      <c r="Z72" s="52"/>
      <c r="AA72" s="51"/>
      <c r="AB72" s="52"/>
      <c r="AC72" s="51"/>
      <c r="AD72" s="69" t="s">
        <v>3206</v>
      </c>
      <c r="AE72" s="51"/>
      <c r="AF72" s="52"/>
      <c r="AG72" s="52"/>
      <c r="AH72" s="51"/>
    </row>
    <row r="73" spans="2:34" s="185" customFormat="1" ht="12.75">
      <c r="B73" s="57" t="s">
        <v>753</v>
      </c>
      <c r="C73" s="55" t="s">
        <v>3207</v>
      </c>
      <c r="D73" s="188" t="s">
        <v>1526</v>
      </c>
      <c r="E73" s="83" t="s">
        <v>1025</v>
      </c>
      <c r="F73" s="188" t="s">
        <v>1526</v>
      </c>
      <c r="G73" s="55" t="s">
        <v>571</v>
      </c>
      <c r="H73" s="55"/>
      <c r="I73" s="51"/>
      <c r="J73" s="52"/>
      <c r="K73" s="51"/>
      <c r="L73" s="52"/>
      <c r="M73" s="51"/>
      <c r="N73" s="52"/>
      <c r="O73" s="51"/>
      <c r="P73" s="52"/>
      <c r="Q73" s="51"/>
      <c r="R73" s="52"/>
      <c r="S73" s="84"/>
      <c r="T73" s="51"/>
      <c r="U73" s="52"/>
      <c r="V73" s="51"/>
      <c r="W73" s="52"/>
      <c r="X73" s="52"/>
      <c r="Y73" s="51"/>
      <c r="Z73" s="52"/>
      <c r="AA73" s="51"/>
      <c r="AB73" s="52"/>
      <c r="AC73" s="51"/>
      <c r="AD73" s="52"/>
      <c r="AE73" s="51"/>
      <c r="AF73" s="52"/>
      <c r="AG73" s="52"/>
      <c r="AH73" s="51"/>
    </row>
    <row r="74" spans="2:34" s="185" customFormat="1" ht="12.75">
      <c r="B74" s="57" t="s">
        <v>713</v>
      </c>
      <c r="C74" s="55" t="s">
        <v>3208</v>
      </c>
      <c r="D74" s="188" t="s">
        <v>3029</v>
      </c>
      <c r="E74" s="83" t="s">
        <v>3209</v>
      </c>
      <c r="F74" s="188" t="s">
        <v>1819</v>
      </c>
      <c r="G74" s="55" t="s">
        <v>571</v>
      </c>
      <c r="H74" s="55"/>
      <c r="I74" s="51"/>
      <c r="J74" s="52"/>
      <c r="K74" s="51"/>
      <c r="L74" s="52"/>
      <c r="M74" s="51"/>
      <c r="N74" s="52"/>
      <c r="O74" s="51"/>
      <c r="P74" s="52"/>
      <c r="Q74" s="51"/>
      <c r="R74" s="52"/>
      <c r="S74" s="84"/>
      <c r="T74" s="51"/>
      <c r="U74" s="52"/>
      <c r="V74" s="51"/>
      <c r="W74" s="52"/>
      <c r="X74" s="52"/>
      <c r="Y74" s="51"/>
      <c r="Z74" s="52"/>
      <c r="AA74" s="51"/>
      <c r="AB74" s="52"/>
      <c r="AC74" s="51"/>
      <c r="AD74" s="52"/>
      <c r="AE74" s="51"/>
      <c r="AF74" s="52"/>
      <c r="AG74" s="52"/>
      <c r="AH74" s="51"/>
    </row>
    <row r="75" spans="2:34" s="185" customFormat="1" ht="12.75">
      <c r="B75" s="57" t="s">
        <v>59</v>
      </c>
      <c r="C75" s="52"/>
      <c r="D75" s="52"/>
      <c r="E75" s="52"/>
      <c r="F75" s="52"/>
      <c r="G75" s="52"/>
      <c r="H75" s="52"/>
      <c r="I75" s="51"/>
      <c r="J75" s="52"/>
      <c r="K75" s="51"/>
      <c r="L75" s="132">
        <v>0.15</v>
      </c>
      <c r="M75" s="51"/>
      <c r="N75" s="52"/>
      <c r="O75" s="51"/>
      <c r="P75" s="52"/>
      <c r="Q75" s="51"/>
      <c r="R75" s="52"/>
      <c r="S75" s="55" t="s">
        <v>3210</v>
      </c>
      <c r="T75" s="51"/>
      <c r="U75" s="52"/>
      <c r="V75" s="51"/>
      <c r="W75" s="52"/>
      <c r="X75" s="52"/>
      <c r="Y75" s="51"/>
      <c r="Z75" s="52"/>
      <c r="AA75" s="51"/>
      <c r="AB75" s="52"/>
      <c r="AC75" s="51"/>
      <c r="AD75" s="52"/>
      <c r="AE75" s="51"/>
      <c r="AF75" s="52"/>
      <c r="AG75" s="52"/>
      <c r="AH75" s="51"/>
    </row>
    <row r="76" spans="2:34" s="185" customFormat="1" ht="12.75">
      <c r="B76" s="57" t="s">
        <v>6</v>
      </c>
      <c r="C76" s="52"/>
      <c r="D76" s="52"/>
      <c r="E76" s="52"/>
      <c r="F76" s="52"/>
      <c r="G76" s="52"/>
      <c r="H76" s="52"/>
      <c r="I76" s="51"/>
      <c r="J76" s="52"/>
      <c r="K76" s="51"/>
      <c r="L76" s="52"/>
      <c r="M76" s="51"/>
      <c r="N76" s="52"/>
      <c r="O76" s="51"/>
      <c r="P76" s="52"/>
      <c r="Q76" s="51"/>
      <c r="R76" s="52"/>
      <c r="S76" s="84"/>
      <c r="T76" s="51"/>
      <c r="U76" s="52"/>
      <c r="V76" s="51"/>
      <c r="W76" s="52"/>
      <c r="X76" s="52"/>
      <c r="Y76" s="51"/>
      <c r="Z76" s="52"/>
      <c r="AA76" s="51"/>
      <c r="AB76" s="52"/>
      <c r="AC76" s="51"/>
      <c r="AD76" s="69" t="s">
        <v>3211</v>
      </c>
      <c r="AE76" s="51"/>
      <c r="AF76" s="52"/>
      <c r="AG76" s="52"/>
      <c r="AH76" s="51"/>
    </row>
    <row r="77" spans="2:34" s="185" customFormat="1" ht="12.75">
      <c r="B77" s="57" t="s">
        <v>165</v>
      </c>
      <c r="C77" s="55" t="s">
        <v>998</v>
      </c>
      <c r="D77" s="188" t="s">
        <v>3029</v>
      </c>
      <c r="E77" s="83" t="s">
        <v>1025</v>
      </c>
      <c r="F77" s="141" t="s">
        <v>3212</v>
      </c>
      <c r="G77" s="55" t="s">
        <v>1424</v>
      </c>
      <c r="H77" s="68"/>
      <c r="I77" s="51"/>
      <c r="J77" s="52"/>
      <c r="K77" s="51"/>
      <c r="L77" s="52"/>
      <c r="M77" s="51"/>
      <c r="N77" s="68" t="s">
        <v>3213</v>
      </c>
      <c r="O77" s="53" t="s">
        <v>3049</v>
      </c>
      <c r="P77" s="55" t="s">
        <v>3214</v>
      </c>
      <c r="Q77" s="53" t="s">
        <v>3051</v>
      </c>
      <c r="R77" s="55" t="s">
        <v>1424</v>
      </c>
      <c r="S77" s="84"/>
      <c r="T77" s="51"/>
      <c r="U77" s="55" t="s">
        <v>397</v>
      </c>
      <c r="V77" s="53" t="s">
        <v>3051</v>
      </c>
      <c r="W77" s="55" t="s">
        <v>1424</v>
      </c>
      <c r="X77" s="52"/>
      <c r="Y77" s="51"/>
      <c r="Z77" s="52"/>
      <c r="AA77" s="51"/>
      <c r="AB77" s="52"/>
      <c r="AC77" s="51"/>
      <c r="AD77" s="69" t="s">
        <v>3215</v>
      </c>
      <c r="AE77" s="51"/>
      <c r="AF77" s="52"/>
      <c r="AG77" s="52"/>
      <c r="AH77" s="51"/>
    </row>
    <row r="78" spans="2:34" s="185" customFormat="1" ht="12.75">
      <c r="B78" s="57" t="s">
        <v>166</v>
      </c>
      <c r="C78" s="52"/>
      <c r="D78" s="52"/>
      <c r="E78" s="52"/>
      <c r="F78" s="52"/>
      <c r="G78" s="52"/>
      <c r="H78" s="52"/>
      <c r="I78" s="51"/>
      <c r="J78" s="132">
        <v>7.0000000000000007E-2</v>
      </c>
      <c r="K78" s="51"/>
      <c r="L78" s="52"/>
      <c r="M78" s="51"/>
      <c r="N78" s="178" t="s">
        <v>384</v>
      </c>
      <c r="O78" s="51"/>
      <c r="P78" s="52"/>
      <c r="Q78" s="51"/>
      <c r="R78" s="52"/>
      <c r="S78" s="84"/>
      <c r="T78" s="51"/>
      <c r="U78" s="52"/>
      <c r="V78" s="51"/>
      <c r="W78" s="52"/>
      <c r="X78" s="52"/>
      <c r="Y78" s="51"/>
      <c r="Z78" s="52"/>
      <c r="AA78" s="51"/>
      <c r="AB78" s="52"/>
      <c r="AC78" s="51"/>
      <c r="AD78" s="55" t="s">
        <v>3216</v>
      </c>
      <c r="AE78" s="53" t="s">
        <v>3217</v>
      </c>
      <c r="AF78" s="52"/>
      <c r="AG78" s="52"/>
      <c r="AH78" s="51"/>
    </row>
    <row r="79" spans="2:34" s="185" customFormat="1" ht="12.75">
      <c r="B79" s="57" t="s">
        <v>167</v>
      </c>
      <c r="C79" s="55" t="s">
        <v>3218</v>
      </c>
      <c r="D79" s="188" t="s">
        <v>3029</v>
      </c>
      <c r="E79" s="83" t="s">
        <v>1025</v>
      </c>
      <c r="F79" s="188" t="s">
        <v>1829</v>
      </c>
      <c r="G79" s="55" t="s">
        <v>1310</v>
      </c>
      <c r="H79" s="55"/>
      <c r="I79" s="51"/>
      <c r="J79" s="190">
        <v>0.04</v>
      </c>
      <c r="K79" s="51"/>
      <c r="L79" s="52"/>
      <c r="M79" s="51"/>
      <c r="N79" s="52"/>
      <c r="O79" s="51"/>
      <c r="P79" s="55" t="s">
        <v>3219</v>
      </c>
      <c r="Q79" s="53" t="s">
        <v>3220</v>
      </c>
      <c r="R79" s="52"/>
      <c r="S79" s="84"/>
      <c r="T79" s="51"/>
      <c r="U79" s="55" t="s">
        <v>403</v>
      </c>
      <c r="V79" s="66" t="s">
        <v>3221</v>
      </c>
      <c r="W79" s="55" t="s">
        <v>1424</v>
      </c>
      <c r="X79" s="52"/>
      <c r="Y79" s="51"/>
      <c r="Z79" s="55" t="s">
        <v>3222</v>
      </c>
      <c r="AA79" s="66" t="s">
        <v>3221</v>
      </c>
      <c r="AB79" s="52"/>
      <c r="AC79" s="51"/>
      <c r="AD79" s="55" t="s">
        <v>3223</v>
      </c>
      <c r="AE79" s="53" t="s">
        <v>3224</v>
      </c>
      <c r="AF79" s="52"/>
      <c r="AG79" s="55" t="s">
        <v>3225</v>
      </c>
      <c r="AH79" s="53" t="s">
        <v>3226</v>
      </c>
    </row>
    <row r="80" spans="2:34" s="185" customFormat="1" ht="12.75">
      <c r="B80" s="57" t="s">
        <v>44</v>
      </c>
      <c r="C80" s="52"/>
      <c r="D80" s="52"/>
      <c r="E80" s="52"/>
      <c r="F80" s="52"/>
      <c r="G80" s="52"/>
      <c r="H80" s="52"/>
      <c r="I80" s="51"/>
      <c r="J80" s="52"/>
      <c r="K80" s="51"/>
      <c r="L80" s="52"/>
      <c r="M80" s="51"/>
      <c r="N80" s="52"/>
      <c r="O80" s="51"/>
      <c r="P80" s="52"/>
      <c r="Q80" s="51"/>
      <c r="R80" s="52"/>
      <c r="S80" s="84"/>
      <c r="T80" s="51"/>
      <c r="U80" s="52"/>
      <c r="V80" s="51"/>
      <c r="W80" s="52"/>
      <c r="X80" s="52"/>
      <c r="Y80" s="51"/>
      <c r="Z80" s="52"/>
      <c r="AA80" s="51"/>
      <c r="AB80" s="52"/>
      <c r="AC80" s="51"/>
      <c r="AD80" s="55" t="s">
        <v>3227</v>
      </c>
      <c r="AE80" s="53" t="s">
        <v>3228</v>
      </c>
      <c r="AF80" s="52"/>
      <c r="AG80" s="55" t="s">
        <v>3229</v>
      </c>
      <c r="AH80" s="53" t="s">
        <v>3228</v>
      </c>
    </row>
    <row r="81" spans="2:34" s="185" customFormat="1" ht="12.75">
      <c r="B81" s="57" t="s">
        <v>401</v>
      </c>
      <c r="C81" s="52"/>
      <c r="D81" s="52"/>
      <c r="E81" s="52"/>
      <c r="F81" s="52"/>
      <c r="G81" s="52"/>
      <c r="H81" s="52"/>
      <c r="I81" s="51"/>
      <c r="J81" s="52"/>
      <c r="K81" s="51"/>
      <c r="L81" s="132">
        <v>0.1</v>
      </c>
      <c r="M81" s="51"/>
      <c r="N81" s="52"/>
      <c r="O81" s="51"/>
      <c r="P81" s="52"/>
      <c r="Q81" s="51"/>
      <c r="R81" s="52"/>
      <c r="S81" s="84"/>
      <c r="T81" s="51"/>
      <c r="U81" s="52"/>
      <c r="V81" s="51"/>
      <c r="W81" s="52"/>
      <c r="X81" s="52"/>
      <c r="Y81" s="51"/>
      <c r="Z81" s="55" t="s">
        <v>3230</v>
      </c>
      <c r="AA81" s="51"/>
      <c r="AB81" s="52"/>
      <c r="AC81" s="51"/>
      <c r="AD81" s="52"/>
      <c r="AE81" s="51"/>
      <c r="AF81" s="52"/>
      <c r="AG81" s="52"/>
      <c r="AH81" s="51"/>
    </row>
    <row r="82" spans="2:34" s="185" customFormat="1" ht="12.75">
      <c r="B82" s="57" t="s">
        <v>71</v>
      </c>
      <c r="C82" s="52"/>
      <c r="D82" s="52"/>
      <c r="E82" s="52"/>
      <c r="F82" s="52"/>
      <c r="G82" s="52"/>
      <c r="H82" s="52"/>
      <c r="I82" s="51"/>
      <c r="J82" s="132">
        <v>0.01</v>
      </c>
      <c r="K82" s="51"/>
      <c r="L82" s="132">
        <v>0.25</v>
      </c>
      <c r="M82" s="51"/>
      <c r="N82" s="52"/>
      <c r="O82" s="51"/>
      <c r="P82" s="52"/>
      <c r="Q82" s="51"/>
      <c r="R82" s="52"/>
      <c r="S82" s="68" t="s">
        <v>3231</v>
      </c>
      <c r="T82" s="53" t="s">
        <v>3232</v>
      </c>
      <c r="U82" s="52"/>
      <c r="V82" s="51"/>
      <c r="W82" s="52"/>
      <c r="X82" s="52"/>
      <c r="Y82" s="51"/>
      <c r="Z82" s="52"/>
      <c r="AA82" s="51"/>
      <c r="AB82" s="52"/>
      <c r="AC82" s="51"/>
      <c r="AD82" s="52"/>
      <c r="AE82" s="51"/>
      <c r="AF82" s="52"/>
      <c r="AG82" s="52"/>
      <c r="AH82" s="51"/>
    </row>
    <row r="83" spans="2:34" s="185" customFormat="1" ht="12.75">
      <c r="B83" s="57" t="s">
        <v>52</v>
      </c>
      <c r="C83" s="52"/>
      <c r="D83" s="52"/>
      <c r="E83" s="52"/>
      <c r="F83" s="52"/>
      <c r="G83" s="52"/>
      <c r="H83" s="52"/>
      <c r="I83" s="51"/>
      <c r="J83" s="132">
        <v>0.02</v>
      </c>
      <c r="K83" s="51"/>
      <c r="L83" s="132">
        <v>0.08</v>
      </c>
      <c r="M83" s="51"/>
      <c r="N83" s="52"/>
      <c r="O83" s="51"/>
      <c r="P83" s="52"/>
      <c r="Q83" s="51"/>
      <c r="R83" s="52"/>
      <c r="S83" s="84"/>
      <c r="T83" s="51"/>
      <c r="U83" s="52"/>
      <c r="V83" s="51"/>
      <c r="W83" s="52"/>
      <c r="X83" s="52"/>
      <c r="Y83" s="51"/>
      <c r="Z83" s="52"/>
      <c r="AA83" s="51"/>
      <c r="AB83" s="52"/>
      <c r="AC83" s="51"/>
      <c r="AD83" s="52"/>
      <c r="AE83" s="51"/>
      <c r="AF83" s="52"/>
      <c r="AG83" s="52"/>
      <c r="AH83" s="51"/>
    </row>
    <row r="84" spans="2:34" s="185" customFormat="1" ht="12.75">
      <c r="B84" s="57" t="s">
        <v>45</v>
      </c>
      <c r="C84" s="52"/>
      <c r="D84" s="52"/>
      <c r="E84" s="52"/>
      <c r="F84" s="52"/>
      <c r="G84" s="52"/>
      <c r="H84" s="52"/>
      <c r="I84" s="51"/>
      <c r="J84" s="132">
        <v>0.02</v>
      </c>
      <c r="K84" s="51"/>
      <c r="L84" s="132">
        <v>0.1</v>
      </c>
      <c r="M84" s="51"/>
      <c r="N84" s="52"/>
      <c r="O84" s="51"/>
      <c r="P84" s="52"/>
      <c r="Q84" s="51"/>
      <c r="R84" s="52"/>
      <c r="S84" s="84"/>
      <c r="T84" s="51"/>
      <c r="U84" s="52"/>
      <c r="V84" s="51"/>
      <c r="W84" s="52"/>
      <c r="X84" s="52"/>
      <c r="Y84" s="51"/>
      <c r="Z84" s="52"/>
      <c r="AA84" s="51"/>
      <c r="AB84" s="52"/>
      <c r="AC84" s="51"/>
      <c r="AD84" s="52"/>
      <c r="AE84" s="51"/>
      <c r="AF84" s="52"/>
      <c r="AG84" s="52"/>
      <c r="AH84" s="51"/>
    </row>
    <row r="85" spans="2:34" s="185" customFormat="1" ht="12.75">
      <c r="B85" s="57" t="s">
        <v>168</v>
      </c>
      <c r="C85" s="55" t="s">
        <v>3233</v>
      </c>
      <c r="D85" s="188" t="s">
        <v>3029</v>
      </c>
      <c r="E85" s="83" t="s">
        <v>1025</v>
      </c>
      <c r="F85" s="188" t="s">
        <v>1580</v>
      </c>
      <c r="G85" s="55" t="s">
        <v>571</v>
      </c>
      <c r="H85" s="55" t="s">
        <v>1027</v>
      </c>
      <c r="I85" s="53" t="s">
        <v>2213</v>
      </c>
      <c r="J85" s="190">
        <v>4.9500000000000002E-2</v>
      </c>
      <c r="K85" s="53" t="s">
        <v>3049</v>
      </c>
      <c r="L85" s="190">
        <v>3.2000000000000001E-2</v>
      </c>
      <c r="M85" s="53" t="s">
        <v>3049</v>
      </c>
      <c r="N85" s="68" t="s">
        <v>3234</v>
      </c>
      <c r="O85" s="53" t="s">
        <v>3049</v>
      </c>
      <c r="P85" s="55" t="s">
        <v>3235</v>
      </c>
      <c r="Q85" s="53" t="s">
        <v>3057</v>
      </c>
      <c r="R85" s="55" t="s">
        <v>1424</v>
      </c>
      <c r="S85" s="83" t="s">
        <v>3236</v>
      </c>
      <c r="T85" s="53" t="s">
        <v>3057</v>
      </c>
      <c r="U85" s="55" t="s">
        <v>404</v>
      </c>
      <c r="V85" s="53" t="s">
        <v>3049</v>
      </c>
      <c r="W85" s="55" t="s">
        <v>1424</v>
      </c>
      <c r="X85" s="52"/>
      <c r="Y85" s="51"/>
      <c r="Z85" s="52"/>
      <c r="AA85" s="51"/>
      <c r="AB85" s="52"/>
      <c r="AC85" s="51"/>
      <c r="AD85" s="69" t="s">
        <v>3237</v>
      </c>
      <c r="AE85" s="51"/>
      <c r="AF85" s="52"/>
      <c r="AG85" s="52"/>
      <c r="AH85" s="51"/>
    </row>
    <row r="86" spans="2:34" s="185" customFormat="1" ht="12.75">
      <c r="B86" s="57" t="s">
        <v>169</v>
      </c>
      <c r="C86" s="55" t="s">
        <v>3238</v>
      </c>
      <c r="D86" s="188" t="s">
        <v>3029</v>
      </c>
      <c r="E86" s="83" t="s">
        <v>1025</v>
      </c>
      <c r="F86" s="188" t="s">
        <v>1839</v>
      </c>
      <c r="G86" s="55" t="s">
        <v>571</v>
      </c>
      <c r="H86" s="68" t="s">
        <v>3239</v>
      </c>
      <c r="I86" s="53" t="s">
        <v>1839</v>
      </c>
      <c r="J86" s="52"/>
      <c r="K86" s="51"/>
      <c r="L86" s="52"/>
      <c r="M86" s="51"/>
      <c r="N86" s="68" t="s">
        <v>3240</v>
      </c>
      <c r="O86" s="53" t="s">
        <v>3049</v>
      </c>
      <c r="P86" s="52"/>
      <c r="Q86" s="51"/>
      <c r="R86" s="52"/>
      <c r="S86" s="84"/>
      <c r="T86" s="51"/>
      <c r="U86" s="52"/>
      <c r="V86" s="51"/>
      <c r="W86" s="52"/>
      <c r="X86" s="52"/>
      <c r="Y86" s="51"/>
      <c r="Z86" s="52"/>
      <c r="AA86" s="51"/>
      <c r="AB86" s="52"/>
      <c r="AC86" s="51"/>
      <c r="AD86" s="55" t="s">
        <v>3241</v>
      </c>
      <c r="AE86" s="53" t="s">
        <v>3242</v>
      </c>
      <c r="AF86" s="52"/>
      <c r="AG86" s="55" t="s">
        <v>3243</v>
      </c>
      <c r="AH86" s="53" t="s">
        <v>3244</v>
      </c>
    </row>
    <row r="87" spans="2:34" s="185" customFormat="1" ht="12.75">
      <c r="B87" s="57" t="s">
        <v>170</v>
      </c>
      <c r="C87" s="55" t="s">
        <v>928</v>
      </c>
      <c r="D87" s="188" t="s">
        <v>3029</v>
      </c>
      <c r="E87" s="83" t="s">
        <v>1025</v>
      </c>
      <c r="F87" s="188" t="s">
        <v>1841</v>
      </c>
      <c r="G87" s="55" t="s">
        <v>571</v>
      </c>
      <c r="H87" s="68" t="s">
        <v>3065</v>
      </c>
      <c r="I87" s="53" t="s">
        <v>1589</v>
      </c>
      <c r="J87" s="68" t="s">
        <v>387</v>
      </c>
      <c r="K87" s="53" t="s">
        <v>3049</v>
      </c>
      <c r="L87" s="68" t="s">
        <v>388</v>
      </c>
      <c r="M87" s="53" t="s">
        <v>3049</v>
      </c>
      <c r="N87" s="190">
        <v>0.1</v>
      </c>
      <c r="O87" s="53" t="s">
        <v>3057</v>
      </c>
      <c r="P87" s="55" t="s">
        <v>1025</v>
      </c>
      <c r="Q87" s="51"/>
      <c r="R87" s="55" t="s">
        <v>1424</v>
      </c>
      <c r="S87" s="84"/>
      <c r="T87" s="51"/>
      <c r="U87" s="52"/>
      <c r="V87" s="51"/>
      <c r="W87" s="52"/>
      <c r="X87" s="52"/>
      <c r="Y87" s="51"/>
      <c r="Z87" s="52"/>
      <c r="AA87" s="51"/>
      <c r="AB87" s="52"/>
      <c r="AC87" s="51"/>
      <c r="AD87" s="52"/>
      <c r="AE87" s="51"/>
      <c r="AF87" s="52"/>
      <c r="AG87" s="52"/>
      <c r="AH87" s="51"/>
    </row>
    <row r="88" spans="2:34" s="185" customFormat="1" ht="12.75">
      <c r="B88" s="57" t="s">
        <v>719</v>
      </c>
      <c r="C88" s="55" t="s">
        <v>3245</v>
      </c>
      <c r="D88" s="188" t="s">
        <v>3029</v>
      </c>
      <c r="E88" s="83" t="s">
        <v>1025</v>
      </c>
      <c r="F88" s="188" t="s">
        <v>1604</v>
      </c>
      <c r="G88" s="55" t="s">
        <v>571</v>
      </c>
      <c r="H88" s="55"/>
      <c r="I88" s="51"/>
      <c r="J88" s="52"/>
      <c r="K88" s="51"/>
      <c r="L88" s="52"/>
      <c r="M88" s="51"/>
      <c r="N88" s="52"/>
      <c r="O88" s="51"/>
      <c r="P88" s="52"/>
      <c r="Q88" s="51"/>
      <c r="R88" s="52"/>
      <c r="S88" s="84"/>
      <c r="T88" s="51"/>
      <c r="U88" s="52"/>
      <c r="V88" s="51"/>
      <c r="W88" s="52"/>
      <c r="X88" s="52"/>
      <c r="Y88" s="51"/>
      <c r="Z88" s="52"/>
      <c r="AA88" s="51"/>
      <c r="AB88" s="52"/>
      <c r="AC88" s="51"/>
      <c r="AD88" s="52"/>
      <c r="AE88" s="51"/>
      <c r="AF88" s="52"/>
      <c r="AG88" s="52"/>
      <c r="AH88" s="51"/>
    </row>
    <row r="89" spans="2:34" s="185" customFormat="1" ht="12.75">
      <c r="B89" s="57" t="s">
        <v>316</v>
      </c>
      <c r="C89" s="52"/>
      <c r="D89" s="52"/>
      <c r="E89" s="52"/>
      <c r="F89" s="52"/>
      <c r="G89" s="52"/>
      <c r="H89" s="52"/>
      <c r="I89" s="51"/>
      <c r="J89" s="52"/>
      <c r="K89" s="51"/>
      <c r="L89" s="52"/>
      <c r="M89" s="51"/>
      <c r="N89" s="52"/>
      <c r="O89" s="51"/>
      <c r="P89" s="52"/>
      <c r="Q89" s="51"/>
      <c r="R89" s="52"/>
      <c r="S89" s="84"/>
      <c r="T89" s="51"/>
      <c r="U89" s="52"/>
      <c r="V89" s="51"/>
      <c r="W89" s="52"/>
      <c r="X89" s="52"/>
      <c r="Y89" s="51"/>
      <c r="Z89" s="52"/>
      <c r="AA89" s="51"/>
      <c r="AB89" s="52"/>
      <c r="AC89" s="51"/>
      <c r="AD89" s="55" t="s">
        <v>3100</v>
      </c>
      <c r="AE89" s="53" t="s">
        <v>3246</v>
      </c>
      <c r="AF89" s="52"/>
      <c r="AG89" s="52"/>
      <c r="AH89" s="51"/>
    </row>
    <row r="90" spans="2:34" s="185" customFormat="1" ht="12.75">
      <c r="B90" s="57" t="s">
        <v>406</v>
      </c>
      <c r="C90" s="55" t="s">
        <v>1730</v>
      </c>
      <c r="D90" s="188" t="s">
        <v>3029</v>
      </c>
      <c r="E90" s="83" t="s">
        <v>1025</v>
      </c>
      <c r="F90" s="188" t="s">
        <v>1847</v>
      </c>
      <c r="G90" s="55" t="s">
        <v>571</v>
      </c>
      <c r="H90" s="55" t="s">
        <v>1027</v>
      </c>
      <c r="I90" s="53" t="s">
        <v>1614</v>
      </c>
      <c r="J90" s="68" t="s">
        <v>407</v>
      </c>
      <c r="K90" s="53" t="s">
        <v>3049</v>
      </c>
      <c r="L90" s="68" t="s">
        <v>408</v>
      </c>
      <c r="M90" s="53" t="s">
        <v>3049</v>
      </c>
      <c r="N90" s="68" t="s">
        <v>3247</v>
      </c>
      <c r="O90" s="53" t="s">
        <v>3049</v>
      </c>
      <c r="P90" s="52"/>
      <c r="Q90" s="51"/>
      <c r="R90" s="52"/>
      <c r="S90" s="55" t="s">
        <v>3248</v>
      </c>
      <c r="T90" s="53" t="s">
        <v>3057</v>
      </c>
      <c r="U90" s="55" t="s">
        <v>409</v>
      </c>
      <c r="V90" s="51"/>
      <c r="W90" s="55" t="s">
        <v>1424</v>
      </c>
      <c r="X90" s="55" t="s">
        <v>3249</v>
      </c>
      <c r="Y90" s="51"/>
      <c r="Z90" s="52"/>
      <c r="AA90" s="51"/>
      <c r="AB90" s="52"/>
      <c r="AC90" s="51"/>
      <c r="AD90" s="52"/>
      <c r="AE90" s="51"/>
      <c r="AF90" s="52"/>
      <c r="AG90" s="52"/>
      <c r="AH90" s="51"/>
    </row>
    <row r="91" spans="2:34" s="185" customFormat="1" ht="12.75">
      <c r="B91" s="57" t="s">
        <v>172</v>
      </c>
      <c r="C91" s="55" t="s">
        <v>3250</v>
      </c>
      <c r="D91" s="188" t="s">
        <v>3029</v>
      </c>
      <c r="E91" s="83" t="s">
        <v>3251</v>
      </c>
      <c r="F91" s="188" t="s">
        <v>1850</v>
      </c>
      <c r="G91" s="55" t="s">
        <v>571</v>
      </c>
      <c r="H91" s="68" t="s">
        <v>1419</v>
      </c>
      <c r="I91" s="53" t="s">
        <v>1617</v>
      </c>
      <c r="J91" s="52"/>
      <c r="K91" s="51"/>
      <c r="L91" s="52"/>
      <c r="M91" s="51"/>
      <c r="N91" s="68" t="s">
        <v>410</v>
      </c>
      <c r="O91" s="53" t="s">
        <v>3049</v>
      </c>
      <c r="P91" s="52"/>
      <c r="Q91" s="51"/>
      <c r="R91" s="52"/>
      <c r="S91" s="55" t="s">
        <v>3252</v>
      </c>
      <c r="T91" s="51"/>
      <c r="U91" s="55" t="s">
        <v>411</v>
      </c>
      <c r="V91" s="53" t="s">
        <v>3051</v>
      </c>
      <c r="W91" s="55" t="s">
        <v>1424</v>
      </c>
      <c r="X91" s="52"/>
      <c r="Y91" s="51"/>
      <c r="Z91" s="52"/>
      <c r="AA91" s="51"/>
      <c r="AB91" s="52"/>
      <c r="AC91" s="51"/>
      <c r="AD91" s="69" t="s">
        <v>3253</v>
      </c>
      <c r="AE91" s="51"/>
      <c r="AF91" s="52"/>
      <c r="AG91" s="52"/>
      <c r="AH91" s="51"/>
    </row>
    <row r="92" spans="2:34" s="185" customFormat="1" ht="12.75">
      <c r="B92" s="57" t="s">
        <v>54</v>
      </c>
      <c r="C92" s="52"/>
      <c r="D92" s="52"/>
      <c r="E92" s="52"/>
      <c r="F92" s="52"/>
      <c r="G92" s="52"/>
      <c r="H92" s="52"/>
      <c r="I92" s="51"/>
      <c r="J92" s="132">
        <v>0.05</v>
      </c>
      <c r="K92" s="51"/>
      <c r="L92" s="132">
        <v>0.02</v>
      </c>
      <c r="M92" s="53" t="s">
        <v>3254</v>
      </c>
      <c r="N92" s="52"/>
      <c r="O92" s="51"/>
      <c r="P92" s="52"/>
      <c r="Q92" s="51"/>
      <c r="R92" s="52"/>
      <c r="S92" s="84"/>
      <c r="T92" s="51"/>
      <c r="U92" s="52"/>
      <c r="V92" s="51"/>
      <c r="W92" s="52"/>
      <c r="X92" s="52"/>
      <c r="Y92" s="51"/>
      <c r="Z92" s="52"/>
      <c r="AA92" s="51"/>
      <c r="AB92" s="52"/>
      <c r="AC92" s="51"/>
      <c r="AD92" s="69" t="s">
        <v>3255</v>
      </c>
      <c r="AE92" s="51"/>
      <c r="AF92" s="52"/>
      <c r="AG92" s="52"/>
      <c r="AH92" s="51"/>
    </row>
    <row r="93" spans="2:34" s="185" customFormat="1" ht="12.75">
      <c r="B93" s="57" t="s">
        <v>173</v>
      </c>
      <c r="C93" s="55" t="s">
        <v>3256</v>
      </c>
      <c r="D93" s="188" t="s">
        <v>3029</v>
      </c>
      <c r="E93" s="83" t="s">
        <v>3257</v>
      </c>
      <c r="F93" s="188" t="s">
        <v>1853</v>
      </c>
      <c r="G93" s="55" t="s">
        <v>571</v>
      </c>
      <c r="H93" s="68" t="s">
        <v>984</v>
      </c>
      <c r="I93" s="53" t="s">
        <v>2894</v>
      </c>
      <c r="J93" s="52"/>
      <c r="K93" s="51"/>
      <c r="L93" s="52"/>
      <c r="M93" s="51"/>
      <c r="N93" s="68" t="s">
        <v>3258</v>
      </c>
      <c r="O93" s="53" t="s">
        <v>3049</v>
      </c>
      <c r="P93" s="52"/>
      <c r="Q93" s="51"/>
      <c r="R93" s="52"/>
      <c r="S93" s="84"/>
      <c r="T93" s="51"/>
      <c r="U93" s="55" t="s">
        <v>412</v>
      </c>
      <c r="V93" s="66" t="s">
        <v>3259</v>
      </c>
      <c r="W93" s="55" t="s">
        <v>1424</v>
      </c>
      <c r="X93" s="52"/>
      <c r="Y93" s="51"/>
      <c r="Z93" s="52"/>
      <c r="AA93" s="51"/>
      <c r="AB93" s="52"/>
      <c r="AC93" s="51"/>
      <c r="AD93" s="69" t="s">
        <v>3260</v>
      </c>
      <c r="AE93" s="51"/>
      <c r="AF93" s="52"/>
      <c r="AG93" s="52"/>
      <c r="AH93" s="51"/>
    </row>
    <row r="94" spans="2:34" s="185" customFormat="1" ht="12.75">
      <c r="B94" s="71" t="s">
        <v>277</v>
      </c>
      <c r="C94" s="52"/>
      <c r="D94" s="52"/>
      <c r="E94" s="52"/>
      <c r="F94" s="52"/>
      <c r="G94" s="52"/>
      <c r="H94" s="52"/>
      <c r="I94" s="51"/>
      <c r="J94" s="52"/>
      <c r="K94" s="51"/>
      <c r="L94" s="52"/>
      <c r="M94" s="51"/>
      <c r="N94" s="52"/>
      <c r="O94" s="51"/>
      <c r="P94" s="52"/>
      <c r="Q94" s="51"/>
      <c r="R94" s="52"/>
      <c r="S94" s="84"/>
      <c r="T94" s="51"/>
      <c r="U94" s="52"/>
      <c r="V94" s="51"/>
      <c r="W94" s="52"/>
      <c r="X94" s="52"/>
      <c r="Y94" s="51"/>
      <c r="Z94" s="52"/>
      <c r="AA94" s="51"/>
      <c r="AB94" s="52"/>
      <c r="AC94" s="51"/>
      <c r="AD94" s="72" t="s">
        <v>3261</v>
      </c>
      <c r="AE94" s="51"/>
      <c r="AF94" s="52"/>
      <c r="AG94" s="52"/>
      <c r="AH94" s="51"/>
    </row>
    <row r="95" spans="2:34" s="185" customFormat="1" ht="12.75">
      <c r="B95" s="57" t="s">
        <v>3262</v>
      </c>
      <c r="C95" s="52"/>
      <c r="D95" s="52"/>
      <c r="E95" s="52"/>
      <c r="F95" s="52"/>
      <c r="G95" s="52"/>
      <c r="H95" s="52"/>
      <c r="I95" s="51"/>
      <c r="J95" s="52"/>
      <c r="K95" s="51"/>
      <c r="L95" s="52"/>
      <c r="M95" s="51"/>
      <c r="N95" s="52"/>
      <c r="O95" s="51"/>
      <c r="P95" s="178" t="s">
        <v>3263</v>
      </c>
      <c r="Q95" s="51"/>
      <c r="R95" s="52"/>
      <c r="S95" s="84"/>
      <c r="T95" s="51"/>
      <c r="U95" s="52"/>
      <c r="V95" s="51"/>
      <c r="W95" s="52"/>
      <c r="X95" s="52"/>
      <c r="Y95" s="51"/>
      <c r="Z95" s="52"/>
      <c r="AA95" s="51"/>
      <c r="AB95" s="52"/>
      <c r="AC95" s="51"/>
      <c r="AD95" s="55" t="s">
        <v>3264</v>
      </c>
      <c r="AE95" s="53" t="s">
        <v>3265</v>
      </c>
      <c r="AF95" s="52"/>
      <c r="AG95" s="52"/>
      <c r="AH95" s="51"/>
    </row>
    <row r="96" spans="2:34" s="185" customFormat="1" ht="12.75">
      <c r="B96" s="57" t="s">
        <v>402</v>
      </c>
      <c r="C96" s="52"/>
      <c r="D96" s="52"/>
      <c r="E96" s="52"/>
      <c r="F96" s="52"/>
      <c r="G96" s="52"/>
      <c r="H96" s="52"/>
      <c r="I96" s="51"/>
      <c r="J96" s="52"/>
      <c r="K96" s="51"/>
      <c r="L96" s="132">
        <v>0.05</v>
      </c>
      <c r="M96" s="51"/>
      <c r="N96" s="52"/>
      <c r="O96" s="51"/>
      <c r="P96" s="52"/>
      <c r="Q96" s="51"/>
      <c r="R96" s="52"/>
      <c r="S96" s="84"/>
      <c r="T96" s="51"/>
      <c r="U96" s="52"/>
      <c r="V96" s="51"/>
      <c r="W96" s="52"/>
      <c r="X96" s="52"/>
      <c r="Y96" s="51"/>
      <c r="Z96" s="52"/>
      <c r="AA96" s="51"/>
      <c r="AB96" s="52"/>
      <c r="AC96" s="51"/>
      <c r="AD96" s="52"/>
      <c r="AE96" s="51"/>
      <c r="AF96" s="52"/>
      <c r="AG96" s="52"/>
      <c r="AH96" s="51"/>
    </row>
    <row r="97" spans="2:34" s="185" customFormat="1" ht="12.75">
      <c r="B97" s="57" t="s">
        <v>174</v>
      </c>
      <c r="C97" s="55" t="s">
        <v>3266</v>
      </c>
      <c r="D97" s="188" t="s">
        <v>3029</v>
      </c>
      <c r="E97" s="55" t="s">
        <v>3267</v>
      </c>
      <c r="F97" s="188" t="s">
        <v>1856</v>
      </c>
      <c r="G97" s="55" t="s">
        <v>1424</v>
      </c>
      <c r="H97" s="83"/>
      <c r="I97" s="51"/>
      <c r="J97" s="52"/>
      <c r="K97" s="51"/>
      <c r="L97" s="52"/>
      <c r="M97" s="51"/>
      <c r="N97" s="52"/>
      <c r="O97" s="51"/>
      <c r="P97" s="52"/>
      <c r="Q97" s="51"/>
      <c r="R97" s="52"/>
      <c r="S97" s="84"/>
      <c r="T97" s="51"/>
      <c r="U97" s="52"/>
      <c r="V97" s="51"/>
      <c r="W97" s="52"/>
      <c r="X97" s="52"/>
      <c r="Y97" s="51"/>
      <c r="Z97" s="52"/>
      <c r="AA97" s="51"/>
      <c r="AB97" s="68" t="s">
        <v>3268</v>
      </c>
      <c r="AC97" s="53" t="s">
        <v>3269</v>
      </c>
      <c r="AD97" s="55" t="s">
        <v>3098</v>
      </c>
      <c r="AE97" s="51"/>
      <c r="AF97" s="52"/>
      <c r="AG97" s="52"/>
      <c r="AH97" s="51"/>
    </row>
    <row r="98" spans="2:34" s="185" customFormat="1" ht="12.75">
      <c r="B98" s="57" t="s">
        <v>64</v>
      </c>
      <c r="C98" s="52"/>
      <c r="D98" s="84"/>
      <c r="E98" s="52"/>
      <c r="F98" s="84"/>
      <c r="G98" s="52"/>
      <c r="H98" s="83" t="s">
        <v>3270</v>
      </c>
      <c r="I98" s="53" t="s">
        <v>3271</v>
      </c>
      <c r="J98" s="132">
        <v>7.0000000000000007E-2</v>
      </c>
      <c r="K98" s="51"/>
      <c r="L98" s="132">
        <v>0.05</v>
      </c>
      <c r="M98" s="51"/>
      <c r="N98" s="52"/>
      <c r="O98" s="51"/>
      <c r="P98" s="52"/>
      <c r="Q98" s="51"/>
      <c r="R98" s="52"/>
      <c r="S98" s="55" t="s">
        <v>3272</v>
      </c>
      <c r="T98" s="51"/>
      <c r="U98" s="52"/>
      <c r="V98" s="51"/>
      <c r="W98" s="52"/>
      <c r="X98" s="55" t="s">
        <v>3273</v>
      </c>
      <c r="Y98" s="53" t="s">
        <v>3051</v>
      </c>
      <c r="Z98" s="52"/>
      <c r="AA98" s="51"/>
      <c r="AB98" s="52"/>
      <c r="AC98" s="51"/>
      <c r="AD98" s="68" t="s">
        <v>3274</v>
      </c>
      <c r="AE98" s="53" t="s">
        <v>3275</v>
      </c>
      <c r="AF98" s="52"/>
      <c r="AG98" s="55" t="s">
        <v>3276</v>
      </c>
      <c r="AH98" s="53" t="s">
        <v>3275</v>
      </c>
    </row>
    <row r="99" spans="2:34" s="185" customFormat="1" ht="12.75">
      <c r="B99" s="57" t="s">
        <v>177</v>
      </c>
      <c r="C99" s="55" t="s">
        <v>3277</v>
      </c>
      <c r="D99" s="188" t="s">
        <v>3212</v>
      </c>
      <c r="E99" s="83" t="s">
        <v>2140</v>
      </c>
      <c r="F99" s="188" t="s">
        <v>1663</v>
      </c>
      <c r="G99" s="55" t="s">
        <v>571</v>
      </c>
      <c r="H99" s="55"/>
      <c r="I99" s="51"/>
      <c r="J99" s="52"/>
      <c r="K99" s="51"/>
      <c r="L99" s="132">
        <v>0.02</v>
      </c>
      <c r="M99" s="51"/>
      <c r="N99" s="52"/>
      <c r="O99" s="51"/>
      <c r="P99" s="52"/>
      <c r="Q99" s="51"/>
      <c r="R99" s="52"/>
      <c r="S99" s="84"/>
      <c r="T99" s="51"/>
      <c r="U99" s="52"/>
      <c r="V99" s="51"/>
      <c r="W99" s="52"/>
      <c r="X99" s="52"/>
      <c r="Y99" s="51"/>
      <c r="Z99" s="52"/>
      <c r="AA99" s="51"/>
      <c r="AB99" s="52"/>
      <c r="AC99" s="51"/>
      <c r="AD99" s="52"/>
      <c r="AE99" s="51"/>
      <c r="AF99" s="52"/>
      <c r="AG99" s="52"/>
      <c r="AH99" s="51"/>
    </row>
    <row r="100" spans="2:34" s="185" customFormat="1" ht="12.75">
      <c r="B100" s="57" t="s">
        <v>178</v>
      </c>
      <c r="C100" s="55" t="s">
        <v>3278</v>
      </c>
      <c r="D100" s="188" t="s">
        <v>1860</v>
      </c>
      <c r="E100" s="83" t="s">
        <v>1025</v>
      </c>
      <c r="F100" s="188" t="s">
        <v>1669</v>
      </c>
      <c r="G100" s="55" t="s">
        <v>571</v>
      </c>
      <c r="H100" s="55"/>
      <c r="I100" s="51"/>
      <c r="J100" s="52"/>
      <c r="K100" s="51"/>
      <c r="L100" s="132">
        <v>7.0000000000000007E-2</v>
      </c>
      <c r="M100" s="51"/>
      <c r="N100" s="52"/>
      <c r="O100" s="51"/>
      <c r="P100" s="52"/>
      <c r="Q100" s="51"/>
      <c r="R100" s="52"/>
      <c r="S100" s="84"/>
      <c r="T100" s="51"/>
      <c r="U100" s="52"/>
      <c r="V100" s="51"/>
      <c r="W100" s="52"/>
      <c r="X100" s="52"/>
      <c r="Y100" s="51"/>
      <c r="Z100" s="52"/>
      <c r="AA100" s="51"/>
      <c r="AB100" s="52"/>
      <c r="AC100" s="51"/>
      <c r="AD100" s="52"/>
      <c r="AE100" s="51"/>
      <c r="AF100" s="52"/>
      <c r="AG100" s="52"/>
      <c r="AH100" s="51"/>
    </row>
    <row r="101" spans="2:34" s="185" customFormat="1" ht="12.75">
      <c r="B101" s="57" t="s">
        <v>179</v>
      </c>
      <c r="C101" s="55" t="s">
        <v>3028</v>
      </c>
      <c r="D101" s="188" t="s">
        <v>3029</v>
      </c>
      <c r="E101" s="83" t="s">
        <v>3279</v>
      </c>
      <c r="F101" s="188" t="s">
        <v>1014</v>
      </c>
      <c r="G101" s="55" t="s">
        <v>571</v>
      </c>
      <c r="H101" s="55"/>
      <c r="I101" s="51"/>
      <c r="J101" s="52"/>
      <c r="K101" s="51"/>
      <c r="L101" s="52"/>
      <c r="M101" s="51"/>
      <c r="N101" s="68" t="s">
        <v>3280</v>
      </c>
      <c r="O101" s="53" t="s">
        <v>3049</v>
      </c>
      <c r="P101" s="55" t="s">
        <v>3281</v>
      </c>
      <c r="Q101" s="69" t="s">
        <v>3282</v>
      </c>
      <c r="R101" s="55" t="s">
        <v>1424</v>
      </c>
      <c r="S101" s="138" t="s">
        <v>3283</v>
      </c>
      <c r="T101" s="69" t="s">
        <v>3282</v>
      </c>
      <c r="U101" s="52"/>
      <c r="V101" s="51"/>
      <c r="W101" s="52"/>
      <c r="X101" s="55" t="s">
        <v>3284</v>
      </c>
      <c r="Y101" s="53" t="s">
        <v>3051</v>
      </c>
      <c r="Z101" s="52"/>
      <c r="AA101" s="51"/>
      <c r="AB101" s="52"/>
      <c r="AC101" s="51"/>
      <c r="AD101" s="68" t="s">
        <v>3285</v>
      </c>
      <c r="AE101" s="53" t="s">
        <v>3286</v>
      </c>
      <c r="AF101" s="52"/>
      <c r="AG101" s="52"/>
      <c r="AH101" s="51"/>
    </row>
    <row r="102" spans="2:34" s="185" customFormat="1" ht="12.75">
      <c r="B102" s="71" t="s">
        <v>315</v>
      </c>
      <c r="C102" s="52"/>
      <c r="D102" s="52"/>
      <c r="E102" s="52"/>
      <c r="F102" s="52"/>
      <c r="G102" s="52"/>
      <c r="H102" s="52"/>
      <c r="I102" s="51"/>
      <c r="J102" s="52"/>
      <c r="K102" s="51"/>
      <c r="L102" s="52"/>
      <c r="M102" s="51"/>
      <c r="N102" s="52"/>
      <c r="O102" s="51"/>
      <c r="P102" s="94"/>
      <c r="Q102" s="95"/>
      <c r="R102" s="94"/>
      <c r="S102" s="216"/>
      <c r="T102" s="95"/>
      <c r="U102" s="52"/>
      <c r="V102" s="51"/>
      <c r="W102" s="52"/>
      <c r="X102" s="52"/>
      <c r="Y102" s="51"/>
      <c r="Z102" s="52"/>
      <c r="AA102" s="51"/>
      <c r="AB102" s="52"/>
      <c r="AC102" s="51"/>
      <c r="AD102" s="72" t="s">
        <v>3287</v>
      </c>
      <c r="AE102" s="51"/>
      <c r="AF102" s="52"/>
      <c r="AG102" s="52"/>
      <c r="AH102" s="51"/>
    </row>
    <row r="103" spans="2:34" s="185" customFormat="1" ht="12.75">
      <c r="B103" s="57" t="s">
        <v>3688</v>
      </c>
      <c r="C103" s="52"/>
      <c r="D103" s="52"/>
      <c r="E103" s="52"/>
      <c r="F103" s="52"/>
      <c r="G103" s="52"/>
      <c r="H103" s="52"/>
      <c r="I103" s="51"/>
      <c r="J103" s="52"/>
      <c r="K103" s="51"/>
      <c r="L103" s="52"/>
      <c r="M103" s="51"/>
      <c r="N103" s="52"/>
      <c r="O103" s="214"/>
      <c r="P103" s="57" t="s">
        <v>3692</v>
      </c>
      <c r="Q103" s="145" t="s">
        <v>3288</v>
      </c>
      <c r="R103" s="149"/>
      <c r="S103" s="130" t="s">
        <v>3693</v>
      </c>
      <c r="T103" s="162" t="s">
        <v>3288</v>
      </c>
      <c r="U103" s="215" t="s">
        <v>413</v>
      </c>
      <c r="V103" s="53" t="s">
        <v>3289</v>
      </c>
      <c r="W103" s="52"/>
      <c r="X103" s="192"/>
      <c r="Y103" s="53"/>
      <c r="Z103" s="215" t="s">
        <v>3694</v>
      </c>
      <c r="AA103" s="53" t="s">
        <v>3290</v>
      </c>
      <c r="AB103" s="52"/>
      <c r="AC103" s="51"/>
      <c r="AD103" s="69" t="s">
        <v>3291</v>
      </c>
      <c r="AE103" s="51"/>
      <c r="AF103" s="52"/>
      <c r="AG103" s="52"/>
      <c r="AH103" s="51"/>
    </row>
    <row r="104" spans="2:34" s="185" customFormat="1" ht="12.75">
      <c r="B104" s="71" t="s">
        <v>284</v>
      </c>
      <c r="C104" s="52"/>
      <c r="D104" s="52"/>
      <c r="E104" s="52"/>
      <c r="F104" s="52"/>
      <c r="G104" s="52"/>
      <c r="H104" s="52"/>
      <c r="I104" s="51"/>
      <c r="J104" s="52"/>
      <c r="K104" s="51"/>
      <c r="L104" s="52"/>
      <c r="M104" s="51"/>
      <c r="N104" s="52"/>
      <c r="O104" s="51"/>
      <c r="P104" s="168"/>
      <c r="Q104" s="163"/>
      <c r="R104" s="168"/>
      <c r="S104" s="217"/>
      <c r="T104" s="163"/>
      <c r="U104" s="52"/>
      <c r="V104" s="51"/>
      <c r="W104" s="52"/>
      <c r="X104" s="52"/>
      <c r="Y104" s="51"/>
      <c r="Z104" s="52"/>
      <c r="AA104" s="51"/>
      <c r="AB104" s="52"/>
      <c r="AC104" s="51"/>
      <c r="AD104" s="52"/>
      <c r="AE104" s="51"/>
      <c r="AF104" s="52"/>
      <c r="AG104" s="52"/>
      <c r="AH104" s="51"/>
    </row>
    <row r="105" spans="2:34" s="185" customFormat="1" ht="38.25">
      <c r="B105" s="187" t="s">
        <v>3292</v>
      </c>
      <c r="C105" s="52"/>
      <c r="D105" s="52"/>
      <c r="E105" s="52"/>
      <c r="F105" s="52"/>
      <c r="G105" s="52"/>
      <c r="H105" s="52"/>
      <c r="I105" s="51"/>
      <c r="J105" s="52"/>
      <c r="K105" s="51"/>
      <c r="L105" s="52"/>
      <c r="M105" s="51"/>
      <c r="N105" s="52"/>
      <c r="O105" s="51"/>
      <c r="P105" s="52"/>
      <c r="Q105" s="51"/>
      <c r="R105" s="52"/>
      <c r="S105" s="84"/>
      <c r="T105" s="51"/>
      <c r="U105" s="52"/>
      <c r="V105" s="51"/>
      <c r="W105" s="52"/>
      <c r="X105" s="52"/>
      <c r="Y105" s="51"/>
      <c r="Z105" s="52"/>
      <c r="AA105" s="51"/>
      <c r="AB105" s="52"/>
      <c r="AC105" s="51"/>
      <c r="AD105" s="72" t="s">
        <v>3293</v>
      </c>
      <c r="AE105" s="210" t="s">
        <v>3294</v>
      </c>
      <c r="AF105" s="52"/>
      <c r="AG105" s="52"/>
      <c r="AH105" s="51"/>
    </row>
    <row r="106" spans="2:34" s="185" customFormat="1" ht="12.75">
      <c r="B106" s="71" t="s">
        <v>420</v>
      </c>
      <c r="C106" s="52"/>
      <c r="D106" s="52"/>
      <c r="E106" s="52"/>
      <c r="F106" s="52"/>
      <c r="G106" s="52"/>
      <c r="H106" s="52"/>
      <c r="I106" s="51"/>
      <c r="J106" s="52"/>
      <c r="K106" s="51"/>
      <c r="L106" s="132">
        <v>0.1</v>
      </c>
      <c r="M106" s="51"/>
      <c r="N106" s="52"/>
      <c r="O106" s="51"/>
      <c r="P106" s="52"/>
      <c r="Q106" s="51"/>
      <c r="R106" s="52"/>
      <c r="S106" s="84"/>
      <c r="T106" s="51"/>
      <c r="U106" s="52"/>
      <c r="V106" s="51"/>
      <c r="W106" s="52"/>
      <c r="X106" s="52"/>
      <c r="Y106" s="51"/>
      <c r="Z106" s="52"/>
      <c r="AA106" s="51"/>
      <c r="AB106" s="52"/>
      <c r="AC106" s="51"/>
      <c r="AD106" s="52"/>
      <c r="AE106" s="51"/>
      <c r="AF106" s="52"/>
      <c r="AG106" s="52"/>
      <c r="AH106" s="51"/>
    </row>
    <row r="107" spans="2:34" s="185" customFormat="1" ht="12.75">
      <c r="B107" s="71" t="s">
        <v>414</v>
      </c>
      <c r="C107" s="52"/>
      <c r="D107" s="52"/>
      <c r="E107" s="52"/>
      <c r="F107" s="52"/>
      <c r="G107" s="52"/>
      <c r="H107" s="52"/>
      <c r="I107" s="51"/>
      <c r="J107" s="132">
        <v>0.02</v>
      </c>
      <c r="K107" s="51"/>
      <c r="L107" s="132">
        <v>0.02</v>
      </c>
      <c r="M107" s="51"/>
      <c r="N107" s="52"/>
      <c r="O107" s="51"/>
      <c r="P107" s="52"/>
      <c r="Q107" s="51"/>
      <c r="R107" s="52"/>
      <c r="S107" s="84"/>
      <c r="T107" s="51"/>
      <c r="U107" s="52"/>
      <c r="V107" s="51"/>
      <c r="W107" s="52"/>
      <c r="X107" s="52"/>
      <c r="Y107" s="51"/>
      <c r="Z107" s="52"/>
      <c r="AA107" s="51"/>
      <c r="AB107" s="52"/>
      <c r="AC107" s="51"/>
      <c r="AD107" s="52"/>
      <c r="AE107" s="51"/>
      <c r="AF107" s="52"/>
      <c r="AG107" s="52"/>
      <c r="AH107" s="51"/>
    </row>
    <row r="108" spans="2:34" s="185" customFormat="1" ht="12.75">
      <c r="B108" s="71" t="s">
        <v>325</v>
      </c>
      <c r="C108" s="52"/>
      <c r="D108" s="52"/>
      <c r="E108" s="52"/>
      <c r="F108" s="52"/>
      <c r="G108" s="52"/>
      <c r="H108" s="52"/>
      <c r="I108" s="51"/>
      <c r="J108" s="72" t="s">
        <v>415</v>
      </c>
      <c r="K108" s="53" t="s">
        <v>3295</v>
      </c>
      <c r="L108" s="52"/>
      <c r="M108" s="51"/>
      <c r="N108" s="52"/>
      <c r="O108" s="51"/>
      <c r="P108" s="52"/>
      <c r="Q108" s="51"/>
      <c r="R108" s="52"/>
      <c r="S108" s="84"/>
      <c r="T108" s="51"/>
      <c r="U108" s="52"/>
      <c r="V108" s="51"/>
      <c r="W108" s="52"/>
      <c r="X108" s="52"/>
      <c r="Y108" s="51"/>
      <c r="Z108" s="52"/>
      <c r="AA108" s="51"/>
      <c r="AB108" s="52"/>
      <c r="AC108" s="51"/>
      <c r="AD108" s="52"/>
      <c r="AE108" s="51"/>
      <c r="AF108" s="52"/>
      <c r="AG108" s="52"/>
      <c r="AH108" s="51"/>
    </row>
    <row r="109" spans="2:34" s="185" customFormat="1" ht="12.75">
      <c r="B109" s="71" t="s">
        <v>416</v>
      </c>
      <c r="C109" s="52"/>
      <c r="D109" s="52"/>
      <c r="E109" s="52"/>
      <c r="F109" s="52"/>
      <c r="G109" s="52"/>
      <c r="H109" s="52"/>
      <c r="I109" s="51"/>
      <c r="J109" s="132">
        <v>0.1</v>
      </c>
      <c r="K109" s="51"/>
      <c r="L109" s="72" t="s">
        <v>417</v>
      </c>
      <c r="M109" s="51"/>
      <c r="N109" s="52"/>
      <c r="O109" s="51"/>
      <c r="P109" s="52"/>
      <c r="Q109" s="51"/>
      <c r="R109" s="52"/>
      <c r="S109" s="84"/>
      <c r="T109" s="51"/>
      <c r="U109" s="52"/>
      <c r="V109" s="51"/>
      <c r="W109" s="52"/>
      <c r="X109" s="52"/>
      <c r="Y109" s="51"/>
      <c r="Z109" s="52"/>
      <c r="AA109" s="51"/>
      <c r="AB109" s="52"/>
      <c r="AC109" s="51"/>
      <c r="AD109" s="52"/>
      <c r="AE109" s="51"/>
      <c r="AF109" s="52"/>
      <c r="AG109" s="52"/>
      <c r="AH109" s="51"/>
    </row>
    <row r="110" spans="2:34" s="185" customFormat="1" ht="12.75">
      <c r="B110" s="71" t="s">
        <v>418</v>
      </c>
      <c r="C110" s="52"/>
      <c r="D110" s="52"/>
      <c r="E110" s="52"/>
      <c r="F110" s="52"/>
      <c r="G110" s="52"/>
      <c r="H110" s="52"/>
      <c r="I110" s="51"/>
      <c r="J110" s="132">
        <v>0.05</v>
      </c>
      <c r="K110" s="51"/>
      <c r="L110" s="52"/>
      <c r="M110" s="51"/>
      <c r="N110" s="52"/>
      <c r="O110" s="51"/>
      <c r="P110" s="52"/>
      <c r="Q110" s="51"/>
      <c r="R110" s="52"/>
      <c r="S110" s="84"/>
      <c r="T110" s="51"/>
      <c r="U110" s="52"/>
      <c r="V110" s="51"/>
      <c r="W110" s="52"/>
      <c r="X110" s="52"/>
      <c r="Y110" s="51"/>
      <c r="Z110" s="52"/>
      <c r="AA110" s="51"/>
      <c r="AB110" s="52"/>
      <c r="AC110" s="51"/>
      <c r="AD110" s="52"/>
      <c r="AE110" s="51"/>
      <c r="AF110" s="52"/>
      <c r="AG110" s="52"/>
      <c r="AH110" s="51"/>
    </row>
    <row r="111" spans="2:34" s="185" customFormat="1" ht="12.75">
      <c r="B111" s="71" t="s">
        <v>419</v>
      </c>
      <c r="C111" s="52"/>
      <c r="D111" s="52"/>
      <c r="E111" s="52"/>
      <c r="F111" s="52"/>
      <c r="G111" s="52"/>
      <c r="H111" s="52"/>
      <c r="I111" s="51"/>
      <c r="J111" s="132">
        <v>0.05</v>
      </c>
      <c r="K111" s="51"/>
      <c r="L111" s="132">
        <v>0.1</v>
      </c>
      <c r="M111" s="51"/>
      <c r="N111" s="52"/>
      <c r="O111" s="51"/>
      <c r="P111" s="52"/>
      <c r="Q111" s="51"/>
      <c r="R111" s="52"/>
      <c r="S111" s="84"/>
      <c r="T111" s="51"/>
      <c r="U111" s="52"/>
      <c r="V111" s="51"/>
      <c r="W111" s="52"/>
      <c r="X111" s="52"/>
      <c r="Y111" s="51"/>
      <c r="Z111" s="52"/>
      <c r="AA111" s="51"/>
      <c r="AB111" s="52"/>
      <c r="AC111" s="51"/>
      <c r="AD111" s="52"/>
      <c r="AE111" s="51"/>
      <c r="AF111" s="52"/>
      <c r="AG111" s="52"/>
      <c r="AH111" s="51"/>
    </row>
    <row r="112" spans="2:34" s="185" customFormat="1" ht="12.75">
      <c r="B112" s="71" t="s">
        <v>3689</v>
      </c>
      <c r="C112" s="52"/>
      <c r="D112" s="52"/>
      <c r="E112" s="52"/>
      <c r="F112" s="52"/>
      <c r="G112" s="52"/>
      <c r="H112" s="52"/>
      <c r="I112" s="51"/>
      <c r="J112" s="52"/>
      <c r="K112" s="51"/>
      <c r="L112" s="52"/>
      <c r="M112" s="51"/>
      <c r="N112" s="52"/>
      <c r="O112" s="51"/>
      <c r="P112" s="52"/>
      <c r="Q112" s="51"/>
      <c r="R112" s="52"/>
      <c r="S112" s="84"/>
      <c r="T112" s="51"/>
      <c r="U112" s="52"/>
      <c r="V112" s="51"/>
      <c r="W112" s="52"/>
      <c r="X112" s="52"/>
      <c r="Y112" s="51"/>
      <c r="Z112" s="69" t="s">
        <v>3296</v>
      </c>
      <c r="AA112" s="51"/>
      <c r="AB112" s="52"/>
      <c r="AC112" s="51"/>
      <c r="AD112" s="52"/>
      <c r="AE112" s="51"/>
      <c r="AF112" s="52"/>
      <c r="AG112" s="52"/>
      <c r="AH112" s="51"/>
    </row>
    <row r="113" spans="2:34" s="185" customFormat="1" ht="12.75">
      <c r="B113" s="71" t="s">
        <v>322</v>
      </c>
      <c r="C113" s="52"/>
      <c r="D113" s="52"/>
      <c r="E113" s="52"/>
      <c r="F113" s="52"/>
      <c r="G113" s="52"/>
      <c r="H113" s="52"/>
      <c r="I113" s="51"/>
      <c r="J113" s="132">
        <v>0.02</v>
      </c>
      <c r="K113" s="51"/>
      <c r="L113" s="132">
        <v>0.02</v>
      </c>
      <c r="M113" s="51"/>
      <c r="N113" s="52"/>
      <c r="O113" s="51"/>
      <c r="P113" s="52"/>
      <c r="Q113" s="51"/>
      <c r="R113" s="52"/>
      <c r="S113" s="84"/>
      <c r="T113" s="51"/>
      <c r="U113" s="52"/>
      <c r="V113" s="51"/>
      <c r="W113" s="52"/>
      <c r="X113" s="52"/>
      <c r="Y113" s="51"/>
      <c r="Z113" s="69" t="s">
        <v>3297</v>
      </c>
      <c r="AA113" s="51"/>
      <c r="AB113" s="52"/>
      <c r="AC113" s="51"/>
      <c r="AD113" s="52"/>
      <c r="AE113" s="51"/>
      <c r="AF113" s="52"/>
      <c r="AG113" s="52"/>
      <c r="AH113" s="51"/>
    </row>
    <row r="114" spans="2:34" s="185" customFormat="1" ht="12.75">
      <c r="B114" s="57" t="s">
        <v>70</v>
      </c>
      <c r="C114" s="52"/>
      <c r="D114" s="52"/>
      <c r="E114" s="52"/>
      <c r="F114" s="52"/>
      <c r="G114" s="52"/>
      <c r="H114" s="52"/>
      <c r="I114" s="51"/>
      <c r="J114" s="132">
        <v>0.05</v>
      </c>
      <c r="K114" s="51"/>
      <c r="L114" s="132">
        <v>0.05</v>
      </c>
      <c r="M114" s="51"/>
      <c r="N114" s="52"/>
      <c r="O114" s="51"/>
      <c r="P114" s="52"/>
      <c r="Q114" s="51"/>
      <c r="R114" s="52"/>
      <c r="S114" s="84"/>
      <c r="T114" s="51"/>
      <c r="U114" s="52"/>
      <c r="V114" s="51"/>
      <c r="W114" s="52"/>
      <c r="X114" s="52"/>
      <c r="Y114" s="51"/>
      <c r="Z114" s="52"/>
      <c r="AA114" s="51"/>
      <c r="AB114" s="52"/>
      <c r="AC114" s="51"/>
      <c r="AD114" s="52"/>
      <c r="AE114" s="51"/>
      <c r="AF114" s="52"/>
      <c r="AG114" s="52"/>
      <c r="AH114" s="51"/>
    </row>
    <row r="115" spans="2:34" s="185" customFormat="1" ht="12.75">
      <c r="B115" s="57" t="s">
        <v>90</v>
      </c>
      <c r="C115" s="52"/>
      <c r="D115" s="84"/>
      <c r="E115" s="52"/>
      <c r="F115" s="84"/>
      <c r="G115" s="52"/>
      <c r="H115" s="208" t="s">
        <v>3298</v>
      </c>
      <c r="I115" s="51"/>
      <c r="J115" s="52"/>
      <c r="K115" s="51"/>
      <c r="L115" s="132">
        <v>0.05</v>
      </c>
      <c r="M115" s="51"/>
      <c r="N115" s="52"/>
      <c r="O115" s="51"/>
      <c r="P115" s="52"/>
      <c r="Q115" s="51"/>
      <c r="R115" s="52"/>
      <c r="S115" s="84"/>
      <c r="T115" s="51"/>
      <c r="U115" s="52"/>
      <c r="V115" s="51"/>
      <c r="W115" s="52"/>
      <c r="X115" s="52"/>
      <c r="Y115" s="51"/>
      <c r="Z115" s="52"/>
      <c r="AA115" s="51"/>
      <c r="AB115" s="52"/>
      <c r="AC115" s="51"/>
      <c r="AD115" s="52"/>
      <c r="AE115" s="51"/>
      <c r="AF115" s="52"/>
      <c r="AG115" s="52"/>
      <c r="AH115" s="51"/>
    </row>
    <row r="116" spans="2:34" s="185" customFormat="1" ht="12.75">
      <c r="B116" s="57" t="s">
        <v>40</v>
      </c>
      <c r="C116" s="52"/>
      <c r="D116" s="52"/>
      <c r="E116" s="52"/>
      <c r="F116" s="52"/>
      <c r="G116" s="52"/>
      <c r="H116" s="52"/>
      <c r="I116" s="51"/>
      <c r="J116" s="52"/>
      <c r="K116" s="51"/>
      <c r="L116" s="55" t="s">
        <v>381</v>
      </c>
      <c r="M116" s="51"/>
      <c r="N116" s="52"/>
      <c r="O116" s="51"/>
      <c r="P116" s="52"/>
      <c r="Q116" s="51"/>
      <c r="R116" s="52"/>
      <c r="S116" s="68" t="s">
        <v>3299</v>
      </c>
      <c r="T116" s="53" t="s">
        <v>3300</v>
      </c>
      <c r="U116" s="52"/>
      <c r="V116" s="51"/>
      <c r="W116" s="52"/>
      <c r="X116" s="52"/>
      <c r="Y116" s="51"/>
      <c r="Z116" s="52"/>
      <c r="AA116" s="51"/>
      <c r="AB116" s="52"/>
      <c r="AC116" s="51"/>
      <c r="AD116" s="52"/>
      <c r="AE116" s="51"/>
      <c r="AF116" s="52"/>
      <c r="AG116" s="52"/>
      <c r="AH116" s="51"/>
    </row>
    <row r="117" spans="2:34" s="185" customFormat="1" ht="12.75">
      <c r="B117" s="57" t="s">
        <v>781</v>
      </c>
      <c r="C117" s="52"/>
      <c r="D117" s="84"/>
      <c r="E117" s="55" t="s">
        <v>1494</v>
      </c>
      <c r="F117" s="62" t="s">
        <v>1698</v>
      </c>
      <c r="G117" s="52"/>
      <c r="H117" s="83"/>
      <c r="I117" s="51"/>
      <c r="J117" s="52"/>
      <c r="K117" s="51"/>
      <c r="L117" s="52"/>
      <c r="M117" s="51"/>
      <c r="N117" s="52"/>
      <c r="O117" s="51"/>
      <c r="P117" s="52"/>
      <c r="Q117" s="51"/>
      <c r="R117" s="52"/>
      <c r="S117" s="52"/>
      <c r="T117" s="51"/>
      <c r="U117" s="52"/>
      <c r="V117" s="51"/>
      <c r="W117" s="52"/>
      <c r="X117" s="52"/>
      <c r="Y117" s="51"/>
      <c r="Z117" s="52"/>
      <c r="AA117" s="51"/>
      <c r="AB117" s="52"/>
      <c r="AC117" s="51"/>
      <c r="AD117" s="52"/>
      <c r="AE117" s="51"/>
      <c r="AF117" s="52"/>
      <c r="AG117" s="52"/>
      <c r="AH117" s="51"/>
    </row>
    <row r="120" spans="2:34">
      <c r="B120" s="212" t="s">
        <v>3682</v>
      </c>
      <c r="C120" s="212"/>
      <c r="D120" s="135"/>
      <c r="E120" s="135"/>
      <c r="F120" s="135"/>
      <c r="G120" s="135"/>
      <c r="H120" s="135"/>
      <c r="I120" s="135"/>
      <c r="J120" s="135"/>
    </row>
    <row r="121" spans="2:34" ht="15" customHeight="1">
      <c r="B121" s="92" t="s">
        <v>3683</v>
      </c>
      <c r="C121" s="92"/>
      <c r="D121" s="92"/>
      <c r="E121" s="92"/>
      <c r="F121" s="92"/>
      <c r="G121" s="92"/>
      <c r="H121" s="92"/>
      <c r="I121" s="92"/>
      <c r="J121" s="92"/>
    </row>
    <row r="122" spans="2:34" ht="15" customHeight="1">
      <c r="B122" s="92" t="s">
        <v>3684</v>
      </c>
      <c r="C122" s="92"/>
      <c r="D122" s="92"/>
      <c r="E122" s="92"/>
      <c r="F122" s="92"/>
      <c r="G122" s="135"/>
      <c r="H122" s="135"/>
      <c r="I122" s="135"/>
      <c r="J122" s="135"/>
    </row>
    <row r="123" spans="2:34">
      <c r="B123" s="836" t="s">
        <v>3685</v>
      </c>
      <c r="C123" s="135"/>
      <c r="D123" s="135"/>
      <c r="E123" s="135"/>
      <c r="F123" s="135"/>
      <c r="G123" s="135"/>
      <c r="H123" s="135"/>
      <c r="I123" s="135"/>
      <c r="J123" s="135"/>
    </row>
    <row r="124" spans="2:34">
      <c r="B124" s="201"/>
      <c r="C124" s="201"/>
      <c r="D124" s="201"/>
      <c r="E124" s="201"/>
      <c r="F124" s="201"/>
      <c r="G124" s="201"/>
      <c r="H124" s="201"/>
      <c r="I124" s="201"/>
      <c r="J124" s="201"/>
    </row>
    <row r="125" spans="2:34">
      <c r="B125" s="201"/>
      <c r="C125" s="201"/>
      <c r="D125" s="201"/>
      <c r="E125" s="201"/>
      <c r="F125" s="201"/>
      <c r="G125" s="201"/>
      <c r="H125" s="201"/>
      <c r="I125" s="201"/>
      <c r="J125" s="201"/>
    </row>
    <row r="126" spans="2:34" ht="42" customHeight="1">
      <c r="B126" s="1095" t="s">
        <v>3695</v>
      </c>
      <c r="C126" s="1095"/>
      <c r="D126" s="1095"/>
      <c r="E126" s="1095"/>
      <c r="F126" s="1095"/>
      <c r="G126" s="1095"/>
      <c r="H126" s="112"/>
      <c r="I126" s="112"/>
      <c r="J126" s="112"/>
    </row>
  </sheetData>
  <mergeCells count="1">
    <mergeCell ref="B126:G126"/>
  </mergeCells>
  <hyperlinks>
    <hyperlink ref="D5" r:id="rId1" display="https://ec.europa.eu/eurostat/web/energy/data/shares" xr:uid="{EB46E821-E7B6-4CD0-AE71-1DF789FA3DCB}"/>
    <hyperlink ref="F5" r:id="rId2" xr:uid="{F4E87C2A-0F70-4EC5-85E8-5ACC3BF0908C}"/>
    <hyperlink ref="D6" r:id="rId3" display="https://ec.europa.eu/eurostat/web/energy/data/shares" xr:uid="{8968AF09-6932-479B-BFDB-2860FD25D90E}"/>
    <hyperlink ref="F6" r:id="rId4" xr:uid="{4B29A6F7-DFED-4B9B-A31A-50E2AE723351}"/>
    <hyperlink ref="AH10" r:id="rId5" xr:uid="{67091845-516E-4CA6-9C57-A21417ADB339}"/>
    <hyperlink ref="K11" r:id="rId6" xr:uid="{ADB78D5E-99A5-49BA-8EE7-FDBD5F60F901}"/>
    <hyperlink ref="M11" r:id="rId7" xr:uid="{E7567040-C57B-43DB-AC80-0072A9F05C9F}"/>
    <hyperlink ref="Q11" r:id="rId8" xr:uid="{59C459AE-855B-4D8C-BF9D-98DA797663F8}"/>
    <hyperlink ref="AE11" r:id="rId9" xr:uid="{CA26D9F8-C29A-4082-92F7-536B07E11D84}"/>
    <hyperlink ref="K12" r:id="rId10" xr:uid="{17B2B1AE-DA64-44D0-97C4-C195FA488882}"/>
    <hyperlink ref="M12" r:id="rId11" xr:uid="{A43F2CE8-903B-46F4-B6D4-C41EBBE93115}"/>
    <hyperlink ref="Q12" r:id="rId12" xr:uid="{90756971-8A0A-42A3-A4AE-F8052DB169E9}"/>
    <hyperlink ref="AH13" r:id="rId13" xr:uid="{7231DA76-1DFA-4FDD-9533-35962FB0CF25}"/>
    <hyperlink ref="D14" r:id="rId14" display="https://ec.europa.eu/eurostat/web/energy/data/shares" xr:uid="{158C7BEC-CCF9-43D3-8CA0-8D092E57D87C}"/>
    <hyperlink ref="F14" r:id="rId15" xr:uid="{7C9DAF71-7668-4C5A-BD48-8E3FBE926DC8}"/>
    <hyperlink ref="I14" r:id="rId16" xr:uid="{BFAD043B-9B95-4B0E-96A9-3FA26BD5A037}"/>
    <hyperlink ref="K14" r:id="rId17" xr:uid="{1A793CA4-A5B5-4E21-BD15-599A667D42C5}"/>
    <hyperlink ref="M14" r:id="rId18" xr:uid="{97CFFE60-4DA7-4219-8313-5CF899CEDD90}"/>
    <hyperlink ref="O14" r:id="rId19" xr:uid="{01041251-A35A-4AA2-9DEA-1CF16277B4A2}"/>
    <hyperlink ref="V14" r:id="rId20" xr:uid="{5B628DF7-5E4F-49DA-B3B2-EC8BF13CF5C4}"/>
    <hyperlink ref="AA14" r:id="rId21" xr:uid="{26646C7E-60FF-4D36-B499-6D251AFC2603}"/>
    <hyperlink ref="AC15" r:id="rId22" display="https://www4.unfccc.int/sites/ndcstaging/PublishedDocuments/Bangladesh First/INDC_2015_of_Bangladesh.pdf" xr:uid="{DA1F60D8-1444-417B-970F-525236B7EE4D}"/>
    <hyperlink ref="D16" r:id="rId23" display="https://ec.europa.eu/eurostat/web/energy/data/shares" xr:uid="{9FD82D33-296F-4D7C-80D7-A2CA3450128D}"/>
    <hyperlink ref="F16" r:id="rId24" xr:uid="{422E029E-7387-4149-A560-DEF42B5F1D21}"/>
    <hyperlink ref="K16" r:id="rId25" xr:uid="{9335D564-20A2-4892-8BCF-A5AFAE37CB18}"/>
    <hyperlink ref="M16" r:id="rId26" xr:uid="{3E483CCC-25EF-48B9-AD02-E0CEE7344BBA}"/>
    <hyperlink ref="O16" r:id="rId27" xr:uid="{94EBA03B-01A8-4B86-B4C4-1FF9974D2D3D}"/>
    <hyperlink ref="Q16" r:id="rId28" xr:uid="{9075D8AA-E1BC-413E-BF6F-B433BFFC0481}"/>
    <hyperlink ref="T16" r:id="rId29" xr:uid="{910FF59F-6F31-4C50-9EA8-35DDA95FE3E6}"/>
    <hyperlink ref="V16" r:id="rId30" xr:uid="{8DD9AD2C-5D9D-41DE-86DF-177E6B43434D}"/>
    <hyperlink ref="F18" r:id="rId31" display="https://www.irena.org/IRENADocuments/Statistical_Profiles/Europe/Bosnia and Herzegovina_Europe_RE_SP.pdf" xr:uid="{D79BA7B7-6655-4E8C-899F-A0BE9D262809}"/>
    <hyperlink ref="K19" r:id="rId32" xr:uid="{08798281-7747-4D86-B715-27A2F8B9ED49}"/>
    <hyperlink ref="AE20" r:id="rId33" xr:uid="{CB1A4D80-C824-4C4D-892F-8551B194D712}"/>
    <hyperlink ref="D21" r:id="rId34" display="https://ec.europa.eu/eurostat/web/energy/data/shares" xr:uid="{1FA02BC2-0191-418D-9326-D7B9D48A1AC7}"/>
    <hyperlink ref="F21" r:id="rId35" xr:uid="{BB69D3D5-F9E4-4F9A-9B83-14A65C0E4997}"/>
    <hyperlink ref="I21" r:id="rId36" xr:uid="{0FDBD2DB-BDF5-4DE3-B2CA-674720D72D77}"/>
    <hyperlink ref="K21" r:id="rId37" xr:uid="{F804140F-5167-46C2-9E29-91786376F010}"/>
    <hyperlink ref="M21" r:id="rId38" xr:uid="{13228BCF-3FE1-4313-A717-FEEE643670D7}"/>
    <hyperlink ref="Q21" r:id="rId39" xr:uid="{E092A1E3-FBAE-45ED-8D35-C8001C39F27F}"/>
    <hyperlink ref="V21" r:id="rId40" xr:uid="{58213A05-6A4A-4A27-88B6-CD0F6A24A821}"/>
    <hyperlink ref="D23" r:id="rId41" location="page=10" display="https://www.climate-transparency.org/wp-content/uploads/2020/11/Canada-CT-2020.pdf - page=10" xr:uid="{77756D81-25BF-46D1-BBBF-15B4B3738A03}"/>
    <hyperlink ref="F23" r:id="rId42" display="https://www.irena.org/IRENADocuments/Statistical_Profiles/North America/Canada_North America_RE_SP.pdf" xr:uid="{E1793F76-6858-432B-BB4A-3795DCE7B859}"/>
    <hyperlink ref="AE23" r:id="rId43" xr:uid="{73BD458D-DBF0-472A-A149-100276DCF6A9}"/>
    <hyperlink ref="AH23" r:id="rId44" xr:uid="{CDE0FB78-55B8-4ABA-8B47-D8482B018D27}"/>
    <hyperlink ref="AE24" r:id="rId45" xr:uid="{82780B64-0ADD-40A3-8658-8A24A2C82BD8}"/>
    <hyperlink ref="AE26" r:id="rId46" xr:uid="{52BA2EC2-33D1-4B79-ABFC-D0246D9A6037}"/>
    <hyperlink ref="K27" r:id="rId47" xr:uid="{928BEFE3-7C3A-497A-937B-B85C9A8D02BC}"/>
    <hyperlink ref="M27" r:id="rId48" xr:uid="{F9B92B93-5024-4522-989E-4A9E6D609561}"/>
    <hyperlink ref="M28" r:id="rId49" xr:uid="{C33C0825-B807-454F-9FB9-1D217ABD4241}"/>
    <hyperlink ref="T30" r:id="rId50" xr:uid="{A60FD5F0-9764-42FD-A69C-23CD2CC34398}"/>
    <hyperlink ref="AE30" r:id="rId51" xr:uid="{E6170B56-77ED-4981-A984-6A4FC743674B}"/>
    <hyperlink ref="AE31" r:id="rId52" xr:uid="{8A99E602-C6B0-4458-9309-C45BDD9CAFD8}"/>
    <hyperlink ref="M33" r:id="rId53" xr:uid="{BF48C6F5-A48A-4819-B232-2628776BFC50}"/>
    <hyperlink ref="Q33" r:id="rId54" location=":~:text=In%20September%202017%2C%20China%20announced,plan%20without%20citing%20any%20reasons." display="https://www.spglobal.com/platts/en/market-insights/latest-news/agriculture/093020-interview-china-to-keep-ethanol-program-steady-national-blend-rate-seen-at-4-us-grains-council - :~:text=In%20September%202017%2C%20China%20announced,plan%20without%20citing%20any%20reasons." xr:uid="{A7DADBB3-08D5-464A-811C-F5B6328E3477}"/>
    <hyperlink ref="AH33" r:id="rId55" xr:uid="{21126D8D-2365-4750-B0AB-6C6E86EF4C50}"/>
    <hyperlink ref="AE34" r:id="rId56" xr:uid="{6127CFD9-4A51-4A1E-BC10-3E988CB04FF2}"/>
    <hyperlink ref="D38" r:id="rId57" display="https://ec.europa.eu/eurostat/web/energy/data/shares" xr:uid="{4FAA22B6-26F1-4805-9884-03B48B3B925F}"/>
    <hyperlink ref="F38" r:id="rId58" xr:uid="{03448212-15BC-4D44-90F6-4BE6B2853ED2}"/>
    <hyperlink ref="I38" r:id="rId59" display="https://mingor.gov.hr/UserDocsImages/UPRAVA ZA ENERGETIKU/Strategije, planovi i programi/hr necp/Integrated Nacional Energy and Climate Plan for the Republic of_Croatia.pdf" xr:uid="{DCFDA5B8-2297-4342-AFAF-41FFB2698246}"/>
    <hyperlink ref="K38" r:id="rId60" xr:uid="{BE583D92-F906-42AA-96D5-C8358457085F}"/>
    <hyperlink ref="M38" r:id="rId61" xr:uid="{28C73B31-DA06-4D21-8DCF-CB9CB8202B5E}"/>
    <hyperlink ref="O38" r:id="rId62" xr:uid="{76737F17-DC6A-451C-A800-5ADC428C5E56}"/>
    <hyperlink ref="Q38" r:id="rId63" display="https://mzoe.gov.hr/UserDocsImages/UPRAVA ZA ENERGETIKU/Strategije, planovi i programi/National_Action_Plan for Renewable Energy Sources to 2020.pdf" xr:uid="{0DC32085-6C75-40EB-8870-0B4D7EA79095}"/>
    <hyperlink ref="D39" r:id="rId64" display="https://ec.europa.eu/eurostat/web/energy/data/shares" xr:uid="{5C59AC54-1C70-48E3-BAE5-8543E641ED45}"/>
    <hyperlink ref="F39" r:id="rId65" xr:uid="{5AEFB870-1CEE-4CC7-96C4-883C40881D15}"/>
    <hyperlink ref="I39" r:id="rId66" xr:uid="{F1ACB538-6F40-4F79-B398-A70DEC4922CA}"/>
    <hyperlink ref="O39" r:id="rId67" xr:uid="{E7401BC1-C6A1-4B1E-9C75-BAC9A87D9243}"/>
    <hyperlink ref="D40" r:id="rId68" display="https://ec.europa.eu/eurostat/web/energy/data/shares" xr:uid="{D228A6DD-95E3-494C-A934-A4686DEE8FF2}"/>
    <hyperlink ref="F40" r:id="rId69" xr:uid="{A2141DCF-B7AE-4084-9F59-9350BD157FCF}"/>
    <hyperlink ref="I40" r:id="rId70" xr:uid="{7EF399B7-7A8A-4852-93CE-C9942862B4BA}"/>
    <hyperlink ref="K40" r:id="rId71" xr:uid="{B7A6F800-A29B-4FEC-85AE-D99CDF9F00C2}"/>
    <hyperlink ref="M40" r:id="rId72" xr:uid="{AAFA7089-8447-42AD-9E15-998158F8E6AB}"/>
    <hyperlink ref="D41" r:id="rId73" display="https://ec.europa.eu/eurostat/web/energy/data/shares" xr:uid="{3126CC40-513C-4571-896D-F280E7589A04}"/>
    <hyperlink ref="F41" r:id="rId74" xr:uid="{3ADD5A35-10B2-4F43-B964-BAC98CCA0D18}"/>
    <hyperlink ref="M41" r:id="rId75" xr:uid="{B6B16C4F-EB6D-4ACE-9965-1BAD4E8E9E5A}"/>
    <hyperlink ref="O41" r:id="rId76" xr:uid="{4E494891-3A1C-43E1-ADC4-5141F3B81664}"/>
    <hyperlink ref="V41" r:id="rId77" xr:uid="{66099B62-A679-4FD6-9CE0-02F55D2CFF75}"/>
    <hyperlink ref="D43" r:id="rId78" display="https://ec.europa.eu/eurostat/web/energy/data/shares" xr:uid="{77BB0830-BC1F-4083-9CBB-54A0C0CFC434}"/>
    <hyperlink ref="F43" r:id="rId79" xr:uid="{D88B54BF-7A04-45F9-87FA-DBC1769E6C8F}"/>
    <hyperlink ref="I43" r:id="rId80" xr:uid="{A1DFF11A-71D7-4B86-883D-C5E3B6D075CF}"/>
    <hyperlink ref="O43" r:id="rId81" xr:uid="{EC0E60E5-ADC3-40EF-BAC6-21FD8D60BAC2}"/>
    <hyperlink ref="Q43" r:id="rId82" xr:uid="{876089F7-E8F0-40F7-B672-76BD339B566C}"/>
    <hyperlink ref="D45" r:id="rId83" display="https://ec.europa.eu/eurostat/web/energy/data/shares" xr:uid="{C81712AB-E236-4AD3-918D-878530D992A4}"/>
    <hyperlink ref="F45" r:id="rId84" xr:uid="{D229C61B-AEB9-4148-8AC1-DBB3341CB5D9}"/>
    <hyperlink ref="I45" r:id="rId85" xr:uid="{CAE12351-F213-4BA0-B97F-0A6AB23AA2AE}"/>
    <hyperlink ref="O45" r:id="rId86" xr:uid="{2F62B801-CBC9-4ACF-86AD-20B842934210}"/>
    <hyperlink ref="T45" r:id="rId87" xr:uid="{256B7B0A-E9D9-4418-B7DB-05899BEBE872}"/>
    <hyperlink ref="V45" r:id="rId88" xr:uid="{1807A41C-C6EC-4C20-866B-54E48C13AC98}"/>
    <hyperlink ref="Y45" r:id="rId89" xr:uid="{4AC03006-045C-45BE-B18B-31443B767465}"/>
    <hyperlink ref="D46" r:id="rId90" display="https://ec.europa.eu/eurostat/web/energy/data/shares" xr:uid="{4331F820-B2C5-416B-A931-71587EF1F5D3}"/>
    <hyperlink ref="F46" r:id="rId91" xr:uid="{2D89D86C-20F0-40D7-ACBC-4BF05870E61B}"/>
    <hyperlink ref="I46" r:id="rId92" xr:uid="{DAA41290-5E4F-4001-823A-824556B00997}"/>
    <hyperlink ref="K46" r:id="rId93" xr:uid="{117B735E-A1A0-403D-AE63-6073B444EA2E}"/>
    <hyperlink ref="M46" r:id="rId94" xr:uid="{6D1F21C2-C594-4B07-940B-238C0D8A4BC5}"/>
    <hyperlink ref="Q46" r:id="rId95" xr:uid="{E68EB2B7-4070-4FFE-BD0E-FFD08D22BD69}"/>
    <hyperlink ref="T46" r:id="rId96" xr:uid="{D158D86A-CFF7-4B9C-9759-DF00556754E9}"/>
    <hyperlink ref="AE46" r:id="rId97" xr:uid="{F02264CF-E846-4D92-BC70-44F67E9DA800}"/>
    <hyperlink ref="AH46" r:id="rId98" xr:uid="{3CA9F010-9B58-4449-9BF3-2FE8CB2E278D}"/>
    <hyperlink ref="D47" r:id="rId99" display="https://ec.europa.eu/eurostat/web/energy/data/shares" xr:uid="{384EDB41-9F87-44B7-B616-EC51ABCDB7E9}"/>
    <hyperlink ref="F47" r:id="rId100" xr:uid="{2B188100-9EE5-4543-8D45-624A47DBC310}"/>
    <hyperlink ref="K47" r:id="rId101" xr:uid="{562A32E7-8C82-48D5-AB6C-E7914B16BBBA}"/>
    <hyperlink ref="M47" r:id="rId102" xr:uid="{81F15F99-7738-4E5F-AD69-AF1561E6B517}"/>
    <hyperlink ref="O47" r:id="rId103" xr:uid="{A259B991-DB88-43C6-AA62-04FF6F887E42}"/>
    <hyperlink ref="V47" r:id="rId104" xr:uid="{62296475-8AC9-43A4-AD00-EB01D9B5CE32}"/>
    <hyperlink ref="Y47" r:id="rId105" xr:uid="{A9782B2A-63AB-48D0-BDAA-949E5D44D767}"/>
    <hyperlink ref="AE47" r:id="rId106" location=":~:text=Some%2010%20million%20EVs%20are,year%2Don%2Dyear%20gains." display="https://www.spglobal.com/platts/en/market-insights/latest-news/electric-power/110419-a-million-german-ev-charge-points-needed-by-2030-merkel - :~:text=Some%2010%20million%20EVs%20are,year%2Don%2Dyear%20gains." xr:uid="{DC6F52F3-14D9-4FB2-8C1F-0735D54A0248}"/>
    <hyperlink ref="AH47" r:id="rId107" xr:uid="{74FFF9EF-CDDA-41F0-8761-5675949A575E}"/>
    <hyperlink ref="D48" r:id="rId108" display="https://ec.europa.eu/eurostat/web/energy/data/shares" xr:uid="{401844EB-E239-4CC7-AD67-28513BECF8AB}"/>
    <hyperlink ref="F48" r:id="rId109" xr:uid="{B571D5DD-862E-477A-87E9-1A5D4D0FE21C}"/>
    <hyperlink ref="I48" r:id="rId110" xr:uid="{C62C135C-732E-4B6F-A5A1-145C8FF065A9}"/>
    <hyperlink ref="K48" r:id="rId111" xr:uid="{64B3B69E-E178-4C6C-98D9-181A249C16F7}"/>
    <hyperlink ref="M48" r:id="rId112" xr:uid="{108207D7-7A59-4554-99BE-28139A46C9B5}"/>
    <hyperlink ref="D50" r:id="rId113" xr:uid="{47413CDC-CD39-467D-AFA6-219E409BAB82}"/>
    <hyperlink ref="F50" r:id="rId114" xr:uid="{5D1558A5-8F79-41C7-9984-3ECDFFBDDC79}"/>
    <hyperlink ref="I50" r:id="rId115" xr:uid="{D3FE24FE-E1E2-419E-AD68-4827D2A6E93B}"/>
    <hyperlink ref="K50" r:id="rId116" xr:uid="{266646D5-FA5E-4F01-8A68-451F9CFDEB54}"/>
    <hyperlink ref="M50" r:id="rId117" xr:uid="{3AFCD23A-028E-4226-83C5-B3CA9679FFA3}"/>
    <hyperlink ref="D51" r:id="rId118" display="https://ec.europa.eu/eurostat/web/energy/data/shares" xr:uid="{9207CF55-CC76-4E43-9258-976EF6B21309}"/>
    <hyperlink ref="F51" r:id="rId119" xr:uid="{60DBFB87-783F-4BF6-8D84-D5B38EEF25A0}"/>
    <hyperlink ref="K52" r:id="rId120" xr:uid="{28170FE5-FAFE-42C4-9BB0-6FECBDEE91E3}"/>
    <hyperlink ref="M52" r:id="rId121" xr:uid="{B97E5A7E-C6B8-458B-8564-8716991AF95E}"/>
    <hyperlink ref="T52" r:id="rId122" xr:uid="{A3F24E3F-7A0C-4355-B8F5-A96380732171}"/>
    <hyperlink ref="AA52" r:id="rId123" xr:uid="{99C5A9D6-F6E1-4623-9BA4-3A0DDFEDC156}"/>
    <hyperlink ref="AE52" r:id="rId124" location=":~:text=Citing%20NITI%20Aayog's%20target%2C%20the,in%202030%20would%20be%20electric%E2%80%9D." display="https://www.hindustantimes.com/business-news/rs-12-5-lakh-crore-investment-needed-to-realise-india-s-2030-electric-vehicles-targets-says-study/story-BlFKwnxQFI7QCOcpyLoPdK.html - :~:text=Citing%20NITI%20Aayog's%20target%2C%20the,in%202030%20would%20be%20electric%E2%80%9D." xr:uid="{D48A645B-B4A5-47DC-9D47-390D0C604F78}"/>
    <hyperlink ref="AE53" r:id="rId125" xr:uid="{5B1FC79C-C80F-4040-AA6C-25EA66611B29}"/>
    <hyperlink ref="AH53" r:id="rId126" xr:uid="{120FD8CF-658E-4783-9BE2-7308B496115D}"/>
    <hyperlink ref="AE54" r:id="rId127" xr:uid="{B6C87260-D784-4556-8D77-5F89709EF346}"/>
    <hyperlink ref="AH54" r:id="rId128" xr:uid="{58C7B55A-082A-4F17-A32E-33BCCD8EFDA3}"/>
    <hyperlink ref="AH55" r:id="rId129" display="https://www.business-standard.com/article/economy-policy/tamil-nadu-to-set-up-exclusive-park-for-evs-targets-rs-50k-cr-investment-120080700394_1.html" xr:uid="{B3F01D46-ECD1-445A-AE6E-660DD8D0406C}"/>
    <hyperlink ref="M56" r:id="rId130" location=":~:text=Indonesia%20has%20a%205%25%20ethanol,a%2020%25%20target%20by%202025.&amp;text=There%20are%20also%2014%20ethanol,targeted%20for%20the%20biodiesel%20sector." display="https://grains.org/buying-selling/ethanol-2/ethanol-market-profiles/indonesia/ - :~:text=Indonesia%20has%20a%205%25%20ethanol,a%2020%25%20target%20by%202025.&amp;text=There%20are%20also%2014%20ethanol,targeted%20for%20the%20biodiesel%20sector." xr:uid="{B60717AC-18CA-4BD4-A8F3-775C7AC7CF27}"/>
    <hyperlink ref="Q56" r:id="rId131" xr:uid="{66BFE45D-84B2-4872-AF3E-2F7297F4E4DF}"/>
    <hyperlink ref="AC56" r:id="rId132" xr:uid="{B015F5DD-8E37-4FCC-BDBD-5EE808DEA7D3}"/>
    <hyperlink ref="AE56" r:id="rId133" xr:uid="{EEF1D30C-1A25-494F-94AB-409F595BAB68}"/>
    <hyperlink ref="D57" r:id="rId134" display="https://ec.europa.eu/eurostat/web/energy/data/shares" xr:uid="{18771CEC-AB2F-4552-B801-B684B16C7154}"/>
    <hyperlink ref="F57" r:id="rId135" xr:uid="{BE4D80AD-724F-465D-8ECE-5129FCB7A995}"/>
    <hyperlink ref="O57" r:id="rId136" xr:uid="{F1849E92-2D0F-4168-BB5F-AB3DFEB6E97E}"/>
    <hyperlink ref="Q57" r:id="rId137" xr:uid="{56B3279A-2D78-4D60-97BC-BD7AD2FCE460}"/>
    <hyperlink ref="T57" r:id="rId138" xr:uid="{83D654C8-7388-4862-AA11-1B5002C11B42}"/>
    <hyperlink ref="V57" r:id="rId139" xr:uid="{51081E2D-19F8-45C2-802D-E4588E7A5873}"/>
    <hyperlink ref="AE57" r:id="rId140" xr:uid="{D0315D15-676E-477C-8730-8CA2D1A1E036}"/>
    <hyperlink ref="D59" r:id="rId141" display="https://ec.europa.eu/eurostat/web/energy/data/shares" xr:uid="{E79593B1-38CB-4813-9783-3BCE3C941C9B}"/>
    <hyperlink ref="F59" r:id="rId142" xr:uid="{A999FFF2-00F8-4A75-B56C-757BF1F423C5}"/>
    <hyperlink ref="I59" r:id="rId143" xr:uid="{89FDD3BF-10F9-4F4B-80B7-6E3D17579E2D}"/>
    <hyperlink ref="O59" r:id="rId144" xr:uid="{80BA0561-11B5-4C76-A945-3C7677918E29}"/>
    <hyperlink ref="V59" r:id="rId145" xr:uid="{131B842E-5912-4E88-B18B-2D46DFD7995C}"/>
    <hyperlink ref="Y59" r:id="rId146" xr:uid="{C6D8B52E-E154-498C-9BD5-C40D8D77ABBE}"/>
    <hyperlink ref="AH62" r:id="rId147" location=":~:text=%22The%20government%20decided%20to%20cut,during%20a%20meeting%20in%20Amman." display="http://www.xinhuanet.com/english/2019-11/19/c_138564887.htm - :~:text=%22The%20government%20decided%20to%20cut,during%20a%20meeting%20in%20Amman." xr:uid="{6F18072B-ABAC-425B-8A0C-C0D28FDE4CED}"/>
    <hyperlink ref="D64" r:id="rId148" display="https://ec.europa.eu/eurostat/web/energy/data/shares" xr:uid="{699267A5-0CFE-4DF5-A5A4-40D58E90A656}"/>
    <hyperlink ref="F64" r:id="rId149" xr:uid="{87E8EC58-6408-4882-8B3D-A4764769DD9D}"/>
    <hyperlink ref="I64" r:id="rId150" xr:uid="{4339E92D-4ADB-4669-A3B6-F77014B00D85}"/>
    <hyperlink ref="Y64" r:id="rId151" xr:uid="{92BD9FB7-191C-4BA8-BD98-398600B8109F}"/>
    <hyperlink ref="D66" r:id="rId152" display="https://ec.europa.eu/eurostat/web/energy/data/shares" xr:uid="{46FA51A1-22A9-4DC3-A5B2-6E2A06FF96CA}"/>
    <hyperlink ref="F66" r:id="rId153" xr:uid="{A0016059-8EAE-4E68-A7F1-EB57AFD79FA8}"/>
    <hyperlink ref="I66" r:id="rId154" xr:uid="{3BC8B8E8-ABE6-4CC4-928E-2FDBDADB6DFA}"/>
    <hyperlink ref="K66" r:id="rId155" xr:uid="{B680F53A-6D55-4DE9-A82B-B1743F56039A}"/>
    <hyperlink ref="M66" r:id="rId156" xr:uid="{F0A5777E-03AC-4B9A-82B6-58325E294E4F}"/>
    <hyperlink ref="D67" r:id="rId157" display="https://ec.europa.eu/eurostat/web/energy/data/shares" xr:uid="{F9B33938-2B1D-470E-968F-CFCB93377699}"/>
    <hyperlink ref="F67" r:id="rId158" xr:uid="{BAA45AAA-225E-4A72-8A98-B55AA067C274}"/>
    <hyperlink ref="I67" r:id="rId159" xr:uid="{5EEBB259-F6EA-4D45-BAD1-58DC53A9D846}"/>
    <hyperlink ref="O67" r:id="rId160" xr:uid="{F86A28FF-CDB1-4E0D-B977-47973C070590}"/>
    <hyperlink ref="D68" r:id="rId161" xr:uid="{0EE46E50-0DF1-4743-9F3F-E108738A53A6}"/>
    <hyperlink ref="F68" r:id="rId162" xr:uid="{2CC2BCD8-4532-42B1-8599-9660F9D76E51}"/>
    <hyperlink ref="K70" r:id="rId163" xr:uid="{25D89E89-8AD8-489D-85EC-780DFCC49DE9}"/>
    <hyperlink ref="M70" r:id="rId164" xr:uid="{B8E4F9ED-1F4B-45A0-A243-DCB5A652961D}"/>
    <hyperlink ref="Q70" r:id="rId165" xr:uid="{B0B65C32-4C61-4657-AD5B-EE458DD044E4}"/>
    <hyperlink ref="D71" r:id="rId166" display="https://ec.europa.eu/eurostat/web/energy/data/shares" xr:uid="{F0F29523-FFC8-497B-B35E-D6F8EB304A2F}"/>
    <hyperlink ref="F71" r:id="rId167" xr:uid="{5BEEDB91-FA8A-4C15-BD3D-29B753719DB3}"/>
    <hyperlink ref="I71" r:id="rId168" xr:uid="{0C9B1319-F19E-40D1-B9D8-B6482C1B81CF}"/>
    <hyperlink ref="O71" r:id="rId169" xr:uid="{ECB7E063-81FB-4115-B622-061E79508788}"/>
    <hyperlink ref="V71" r:id="rId170" xr:uid="{89BECB58-8ADD-444B-8363-4005E901237F}"/>
    <hyperlink ref="Y71" r:id="rId171" xr:uid="{EF541A4E-A707-4036-AA57-EA7DB6409EE6}"/>
    <hyperlink ref="F72" r:id="rId172" display="https://www.irena.org/IRENADocuments/Statistical_Profiles/North America/Mexico_North America_RE_SP.pdf" xr:uid="{1D460617-C298-4AAC-82DC-AAB1E2553D2A}"/>
    <hyperlink ref="M72" r:id="rId173" xr:uid="{172CEB01-2DED-470E-890D-E9F73A61FDA9}"/>
    <hyperlink ref="D73" r:id="rId174" xr:uid="{BBBA2A14-2234-4809-BAB2-6E85BBA907DC}"/>
    <hyperlink ref="F73" r:id="rId175" xr:uid="{E73798BD-2F6B-402F-8204-9C2671CF5C68}"/>
    <hyperlink ref="D74" r:id="rId176" display="https://ec.europa.eu/eurostat/web/energy/data/shares" xr:uid="{55944690-D10D-40DC-85F8-22FDC95D901E}"/>
    <hyperlink ref="F74" r:id="rId177" location=":~:text=The%20adopted%20Decison%20obliges%20Montenegro,of%20energy%20from%20renewable%20sources." display="https://mek.gov.me/ResourceManager/FileDownload.aspx?rId=194055&amp;rType=2 - :~:text=The%20adopted%20Decison%20obliges%20Montenegro,of%20energy%20from%20renewable%20sources." xr:uid="{6F27C481-DCFC-48C8-BD45-A840F274240A}"/>
    <hyperlink ref="D77" r:id="rId178" display="https://ec.europa.eu/eurostat/web/energy/data/shares" xr:uid="{48F44637-ABBA-4458-A15E-472E5B0EEB0C}"/>
    <hyperlink ref="F77" r:id="rId179" xr:uid="{65A60EF1-15A2-4A1E-88ED-FCF4092CE859}"/>
    <hyperlink ref="O77" r:id="rId180" xr:uid="{3A3847AC-6344-40AF-9E1C-7D2E9DB6A909}"/>
    <hyperlink ref="Q77" r:id="rId181" xr:uid="{16B20D0F-92C4-4250-BF73-F0A39F84C759}"/>
    <hyperlink ref="V77" r:id="rId182" xr:uid="{D82B12CA-E0DF-4439-A9AD-2FEFC0811E70}"/>
    <hyperlink ref="AE78" r:id="rId183" location=":~:text=On%205%20May%202016%2C%20the,by%20the%20end%20of%202021." display="https://www.transport.govt.nz/area-of-interest/environment-and-climate-change/electric-vehicles-programme/ - :~:text=On%205%20May%202016%2C%20the,by%20the%20end%20of%202021." xr:uid="{DD6EDD79-3D0F-42C6-9C58-1697E4A623FA}"/>
    <hyperlink ref="D79" r:id="rId184" display="https://ec.europa.eu/eurostat/web/energy/data/shares" xr:uid="{4622C259-BE72-4A3F-A7FD-8C64F2184D5F}"/>
    <hyperlink ref="F79" r:id="rId185" xr:uid="{474D30BB-B094-4706-818D-B87BB909A5F5}"/>
    <hyperlink ref="Q79" r:id="rId186" xr:uid="{6D9532AF-8217-4095-B900-D861257F4AE1}"/>
    <hyperlink ref="AE79" r:id="rId187" display="https://www.fleeteurope.com/en/safety/article/norway-ban-new-fossil-fuel-cars-2025?a=FJA05&amp;t%5B0%5D=Tesla&amp;t%5B1%5D=CO2&amp;t%5B2%5D=Fuel&amp;curl=1" xr:uid="{4FB48990-000A-4D35-8108-4F5077E492D1}"/>
    <hyperlink ref="AH79" r:id="rId188" xr:uid="{E21D517A-8547-4AC0-96CB-E0E015923A39}"/>
    <hyperlink ref="AE80" r:id="rId189" xr:uid="{A95CD548-2B85-4F68-8C4A-31562021FE08}"/>
    <hyperlink ref="AH80" r:id="rId190" xr:uid="{BBB415DB-6302-4771-8A84-BD8613D3B550}"/>
    <hyperlink ref="T82" r:id="rId191" xr:uid="{14B821B4-B9B1-4486-8EFF-48879FCF7507}"/>
    <hyperlink ref="D85" r:id="rId192" display="https://ec.europa.eu/eurostat/web/energy/data/shares" xr:uid="{FEE33C09-E48F-47DF-9552-50CAE519EE2A}"/>
    <hyperlink ref="F85" r:id="rId193" xr:uid="{0B0C0C90-4DEE-41A6-B299-B5660FEC79C9}"/>
    <hyperlink ref="I85" r:id="rId194" xr:uid="{C0AEA0B6-1E11-4203-AE06-92481207E5B4}"/>
    <hyperlink ref="K85" r:id="rId195" xr:uid="{3B77C899-3471-415D-84C1-4F7F6902B9D5}"/>
    <hyperlink ref="M85" r:id="rId196" xr:uid="{B2B72C93-5425-43C9-A97E-F8A219C93116}"/>
    <hyperlink ref="O85" r:id="rId197" xr:uid="{CB32FD66-DDFC-425D-A660-141384BF56F5}"/>
    <hyperlink ref="Q85" r:id="rId198" xr:uid="{89059DD7-C222-4663-8429-0CF6434F1C30}"/>
    <hyperlink ref="T85" r:id="rId199" xr:uid="{120794C9-5EA4-4941-A265-A051CEDCAF65}"/>
    <hyperlink ref="V85" r:id="rId200" xr:uid="{F34F4102-3F01-4CBD-AA1B-13554FCF4C33}"/>
    <hyperlink ref="D86" r:id="rId201" display="https://ec.europa.eu/eurostat/web/energy/data/shares" xr:uid="{3E8C650B-47F5-4917-80B8-543731ED90E0}"/>
    <hyperlink ref="F86" r:id="rId202" xr:uid="{C093AA54-B359-4278-A1B0-D914A9E6C621}"/>
    <hyperlink ref="I86" r:id="rId203" xr:uid="{3B87B2F1-5A19-46B5-82A7-3FBEA6C372B6}"/>
    <hyperlink ref="O86" r:id="rId204" xr:uid="{21E03981-FF0F-427D-9984-1E0DD4686453}"/>
    <hyperlink ref="AE86" r:id="rId205" xr:uid="{35E47665-2E08-462B-8B78-4E9DC4975B61}"/>
    <hyperlink ref="AH86" r:id="rId206" location=":~:text=The%20Portuguese%20government%20is%20developing,major%20roads%20and%20within%20cities." display="https://blog.wallbox.com/en/portugal-ev-incentives/ - :~:text=The%20Portuguese%20government%20is%20developing,major%20roads%20and%20within%20cities." xr:uid="{FBAD4C23-4F09-46EB-B2A6-88D8BD01F3B9}"/>
    <hyperlink ref="D87" r:id="rId207" display="https://ec.europa.eu/eurostat/web/energy/data/shares" xr:uid="{FB7AD0AF-CDBC-40A9-B9B7-CD754CCC6CC4}"/>
    <hyperlink ref="F87" r:id="rId208" xr:uid="{DA83682F-83EA-4815-93FD-4D3CCFE8EAA8}"/>
    <hyperlink ref="I87" r:id="rId209" xr:uid="{DF3F4BE2-A8A4-4023-BFB5-2D65A51EFC2C}"/>
    <hyperlink ref="K87" r:id="rId210" xr:uid="{12171AFA-6B38-4178-A50A-38EE357F4A67}"/>
    <hyperlink ref="M87" r:id="rId211" xr:uid="{BDD6987A-5A6D-4C27-9BCC-286E65CAAFF6}"/>
    <hyperlink ref="O87" r:id="rId212" xr:uid="{2365318B-F771-4A85-9D1C-D96F4D69F70C}"/>
    <hyperlink ref="D88" r:id="rId213" display="https://ec.europa.eu/eurostat/web/energy/data/shares" xr:uid="{69974270-C51D-4A68-B2BF-A50ECFF03B83}"/>
    <hyperlink ref="F88" r:id="rId214" xr:uid="{D0AD44C9-C97C-4A49-B35F-A9CDC8954162}"/>
    <hyperlink ref="AE89" r:id="rId215" xr:uid="{70156D7F-D243-492B-AE39-7AB5E5B92A56}"/>
    <hyperlink ref="D90" r:id="rId216" display="https://ec.europa.eu/eurostat/web/energy/data/shares" xr:uid="{E7381276-1CAD-464B-B8A6-0090F639B1BF}"/>
    <hyperlink ref="F90" r:id="rId217" xr:uid="{475F4E93-F1CA-4972-BF7A-337F18A63150}"/>
    <hyperlink ref="I90" r:id="rId218" xr:uid="{D815927B-4962-4759-B749-2C2B7B5C782B}"/>
    <hyperlink ref="K90" r:id="rId219" xr:uid="{4DF0AD39-B0D7-4022-9103-F068C5A0A01A}"/>
    <hyperlink ref="M90" r:id="rId220" xr:uid="{970AE604-601C-437E-9C68-70D4CEEA21F0}"/>
    <hyperlink ref="O90" r:id="rId221" xr:uid="{79B1C5D4-143E-47C1-9D3F-D5ECF349387E}"/>
    <hyperlink ref="T90" r:id="rId222" xr:uid="{6566987E-9628-4932-8168-4EBB8ECF63E7}"/>
    <hyperlink ref="D91" r:id="rId223" display="https://ec.europa.eu/eurostat/web/energy/data/shares" xr:uid="{19C9035F-F7FF-4137-9079-AE66410C5E5E}"/>
    <hyperlink ref="F91" r:id="rId224" xr:uid="{C57C668A-0DD8-45A6-9EA4-C7BF89B81523}"/>
    <hyperlink ref="I91" r:id="rId225" xr:uid="{FB782CC4-D4AA-49A1-83BB-1BEBC10022C1}"/>
    <hyperlink ref="O91" r:id="rId226" xr:uid="{F9B8930B-227D-40DF-B388-F2906282FB6D}"/>
    <hyperlink ref="V91" r:id="rId227" xr:uid="{58319AFC-E9D3-4A86-B250-6A178D1AF4C5}"/>
    <hyperlink ref="M92" r:id="rId228" xr:uid="{2403AD45-881C-48B1-BA22-90549F3E5D7F}"/>
    <hyperlink ref="D93" r:id="rId229" display="https://ec.europa.eu/eurostat/web/energy/data/shares" xr:uid="{D8E31E90-A5DB-4D38-A193-FC496385E25A}"/>
    <hyperlink ref="F93" r:id="rId230" xr:uid="{AB6C34DD-D24B-4A8F-BE1F-1EBF2B254CF5}"/>
    <hyperlink ref="I93" r:id="rId231" xr:uid="{AFB98114-75B1-482E-9456-FE3EBAFF591F}"/>
    <hyperlink ref="O93" r:id="rId232" xr:uid="{7E54F892-221B-49AD-B951-E95154CA5F7B}"/>
    <hyperlink ref="AE95" r:id="rId233" xr:uid="{431F60F1-C46F-4734-9251-8146A9B790CA}"/>
    <hyperlink ref="D97" r:id="rId234" display="https://ec.europa.eu/eurostat/web/energy/data/shares" xr:uid="{DBDD136C-C6E3-41BB-A284-D8DBB2C45B1A}"/>
    <hyperlink ref="F97" r:id="rId235" xr:uid="{18473D38-F31A-4AC3-85DD-7048BECE3FEB}"/>
    <hyperlink ref="AC97" r:id="rId236" xr:uid="{339E9F86-6C07-4035-A57F-BC31E280B8BA}"/>
    <hyperlink ref="I98" r:id="rId237" xr:uid="{C486A2FC-438D-44C5-BA5C-6D384687FD09}"/>
    <hyperlink ref="Y98" r:id="rId238" xr:uid="{8F1862E8-546D-4D58-B723-8F77BFBC9867}"/>
    <hyperlink ref="AE98" r:id="rId239" xr:uid="{9EC562FC-9057-4914-9C0A-CA1A4D2C24C6}"/>
    <hyperlink ref="AH98" r:id="rId240" xr:uid="{DAC16F8E-E911-46E3-B7F3-CE09895FDA39}"/>
    <hyperlink ref="D99" r:id="rId241" xr:uid="{7C1BEB86-86D7-48BB-A610-2E8ADB1D2E7F}"/>
    <hyperlink ref="F99" r:id="rId242" xr:uid="{CB55F54D-5383-4781-AFAB-E97AE55833F3}"/>
    <hyperlink ref="D100" r:id="rId243" xr:uid="{19D27F7A-BE4C-42B3-A3CE-184FF4724C3D}"/>
    <hyperlink ref="F100" r:id="rId244" xr:uid="{FF83A357-7750-4289-9BA9-F6E07EA897E8}"/>
    <hyperlink ref="D101" r:id="rId245" display="https://ec.europa.eu/eurostat/web/energy/data/shares" xr:uid="{40AFC7DE-A254-4247-A17D-A8086708E372}"/>
    <hyperlink ref="F101" r:id="rId246" xr:uid="{9C9D2063-A244-4BBC-9EDE-958DC503EBCA}"/>
    <hyperlink ref="O101" r:id="rId247" xr:uid="{1E4A08E6-1E9E-4899-8DD4-6F34622B6762}"/>
    <hyperlink ref="Y101" r:id="rId248" xr:uid="{5490D599-19A0-48F3-85E1-EF6224917164}"/>
    <hyperlink ref="AE101" r:id="rId249" xr:uid="{F00CE674-C839-405E-845E-031D11C013FC}"/>
    <hyperlink ref="V103" r:id="rId250" xr:uid="{483C11A4-AE58-4C4B-B155-9E4DF35F033A}"/>
    <hyperlink ref="AA103" r:id="rId251" xr:uid="{F9C6C0E9-05CF-4364-A09E-B4A3CA9C2B8E}"/>
    <hyperlink ref="K108" r:id="rId252" xr:uid="{507D33B5-12B8-4683-B27B-DC87E0BC5D9C}"/>
    <hyperlink ref="T116" r:id="rId253" xr:uid="{34F1F243-C770-4EC8-B9BD-92B6B9364AA0}"/>
    <hyperlink ref="F117" r:id="rId254" display="https://www.irena.org/IRENADocuments/Statistical_Profiles/Middle East/Yemen_Middle East_RE_SP.pdf" xr:uid="{FE22EE00-98F5-4083-807B-E8581E12A8E0}"/>
    <hyperlink ref="Q103" r:id="rId255" xr:uid="{CC46FFB1-8210-4942-A19E-0B0EDA2917BE}"/>
    <hyperlink ref="T103" r:id="rId256" xr:uid="{8A20EA36-7BA4-4058-A447-EB0AD5B71643}"/>
    <hyperlink ref="A1" location="Contents!A1" display="Table of Contents" xr:uid="{589B8343-C0D2-4D12-979D-7D848A20F8E8}"/>
  </hyperlinks>
  <pageMargins left="0.7" right="0.7" top="0.75" bottom="0.75" header="0.3" footer="0.3"/>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873F6B-E64A-4BDE-908D-89FE632FD94E}">
  <sheetPr>
    <tabColor theme="7"/>
  </sheetPr>
  <dimension ref="A1:V75"/>
  <sheetViews>
    <sheetView workbookViewId="0"/>
  </sheetViews>
  <sheetFormatPr defaultRowHeight="15"/>
  <cols>
    <col min="1" max="1" width="17" style="40" bestFit="1" customWidth="1"/>
    <col min="2" max="2" width="20.5703125" customWidth="1"/>
    <col min="3" max="3" width="15.140625" customWidth="1"/>
    <col min="5" max="5" width="12.85546875" customWidth="1"/>
    <col min="7" max="7" width="9.5703125" customWidth="1"/>
    <col min="9" max="9" width="15.7109375" customWidth="1"/>
    <col min="16" max="16" width="23.28515625" customWidth="1"/>
    <col min="19" max="19" width="16.85546875" customWidth="1"/>
    <col min="21" max="21" width="25" customWidth="1"/>
  </cols>
  <sheetData>
    <row r="1" spans="1:22">
      <c r="A1" s="232" t="s">
        <v>3717</v>
      </c>
      <c r="B1" s="104" t="s">
        <v>4595</v>
      </c>
      <c r="C1" s="218"/>
      <c r="D1" s="218"/>
      <c r="E1" s="104"/>
      <c r="F1" s="104"/>
      <c r="G1" s="104"/>
      <c r="H1" s="104"/>
      <c r="I1" s="89"/>
      <c r="J1" s="89"/>
      <c r="K1" s="89"/>
      <c r="L1" s="89"/>
      <c r="M1" s="89"/>
      <c r="N1" s="89"/>
      <c r="O1" s="89"/>
      <c r="P1" s="89"/>
      <c r="Q1" s="89"/>
      <c r="R1" s="89"/>
      <c r="S1" s="89"/>
      <c r="T1" s="89"/>
      <c r="U1" s="89"/>
      <c r="V1" s="89"/>
    </row>
    <row r="2" spans="1:22">
      <c r="B2" s="89"/>
      <c r="C2" s="89"/>
      <c r="D2" s="89"/>
      <c r="E2" s="89"/>
      <c r="F2" s="89"/>
      <c r="G2" s="89"/>
      <c r="H2" s="89"/>
      <c r="I2" s="89"/>
      <c r="J2" s="89"/>
      <c r="K2" s="89"/>
      <c r="L2" s="89"/>
      <c r="M2" s="89"/>
      <c r="N2" s="89"/>
      <c r="O2" s="89"/>
      <c r="P2" s="89"/>
      <c r="Q2" s="89"/>
      <c r="R2" s="89"/>
      <c r="S2" s="89"/>
      <c r="T2" s="89"/>
      <c r="U2" s="89"/>
      <c r="V2" s="89"/>
    </row>
    <row r="3" spans="1:22">
      <c r="B3" s="108" t="s">
        <v>3302</v>
      </c>
      <c r="C3" s="89"/>
      <c r="D3" s="89"/>
      <c r="E3" s="89"/>
      <c r="F3" s="89"/>
      <c r="G3" s="89"/>
      <c r="H3" s="89"/>
      <c r="I3" s="89"/>
      <c r="J3" s="89"/>
      <c r="K3" s="89"/>
      <c r="L3" s="89"/>
      <c r="M3" s="89"/>
      <c r="N3" s="89"/>
      <c r="O3" s="89"/>
      <c r="P3" s="89"/>
      <c r="Q3" s="89"/>
      <c r="R3" s="89"/>
      <c r="S3" s="89"/>
      <c r="T3" s="89"/>
      <c r="U3" s="89"/>
      <c r="V3" s="89"/>
    </row>
    <row r="4" spans="1:22">
      <c r="B4" s="108" t="s">
        <v>3303</v>
      </c>
      <c r="C4" s="89"/>
      <c r="D4" s="89"/>
      <c r="E4" s="89"/>
      <c r="F4" s="89"/>
      <c r="G4" s="89"/>
      <c r="H4" s="89"/>
      <c r="I4" s="89"/>
      <c r="J4" s="89"/>
      <c r="K4" s="89"/>
      <c r="L4" s="89"/>
      <c r="M4" s="89"/>
      <c r="N4" s="89"/>
      <c r="O4" s="89"/>
      <c r="P4" s="89"/>
      <c r="Q4" s="89"/>
      <c r="R4" s="89"/>
      <c r="S4" s="89"/>
      <c r="T4" s="89"/>
      <c r="U4" s="89"/>
      <c r="V4" s="89"/>
    </row>
    <row r="5" spans="1:22">
      <c r="B5" s="108" t="s">
        <v>3304</v>
      </c>
      <c r="C5" s="89"/>
      <c r="D5" s="89"/>
      <c r="E5" s="89"/>
      <c r="F5" s="89"/>
      <c r="G5" s="89"/>
      <c r="H5" s="89"/>
      <c r="I5" s="89"/>
      <c r="J5" s="89"/>
      <c r="K5" s="89"/>
      <c r="L5" s="89"/>
      <c r="M5" s="89"/>
      <c r="N5" s="89"/>
      <c r="O5" s="89"/>
      <c r="P5" s="89"/>
      <c r="Q5" s="89"/>
      <c r="R5" s="89"/>
      <c r="S5" s="89"/>
      <c r="T5" s="89"/>
      <c r="U5" s="89"/>
      <c r="V5" s="89"/>
    </row>
    <row r="6" spans="1:22">
      <c r="B6" s="108" t="s">
        <v>3305</v>
      </c>
      <c r="C6" s="89"/>
      <c r="D6" s="89"/>
      <c r="E6" s="89"/>
      <c r="F6" s="89"/>
      <c r="G6" s="89"/>
      <c r="H6" s="89"/>
      <c r="I6" s="89"/>
      <c r="J6" s="89"/>
      <c r="K6" s="89"/>
      <c r="L6" s="89"/>
      <c r="M6" s="89"/>
      <c r="N6" s="89"/>
      <c r="O6" s="89"/>
      <c r="P6" s="89"/>
      <c r="Q6" s="89"/>
      <c r="R6" s="89"/>
      <c r="S6" s="89"/>
      <c r="T6" s="89"/>
      <c r="U6" s="89"/>
      <c r="V6" s="89"/>
    </row>
    <row r="7" spans="1:22">
      <c r="B7" s="89"/>
      <c r="C7" s="89"/>
      <c r="D7" s="89"/>
      <c r="E7" s="89"/>
      <c r="F7" s="89"/>
      <c r="G7" s="89"/>
      <c r="H7" s="89"/>
      <c r="I7" s="89"/>
      <c r="J7" s="89"/>
      <c r="K7" s="89"/>
      <c r="L7" s="89"/>
      <c r="M7" s="89"/>
      <c r="N7" s="89"/>
      <c r="O7" s="89"/>
      <c r="P7" s="89"/>
      <c r="Q7" s="89"/>
      <c r="R7" s="89"/>
      <c r="S7" s="89"/>
      <c r="T7" s="89"/>
      <c r="U7" s="89"/>
      <c r="V7" s="89"/>
    </row>
    <row r="8" spans="1:22" ht="40.5" customHeight="1">
      <c r="B8" s="115" t="s">
        <v>0</v>
      </c>
      <c r="C8" s="140" t="s">
        <v>3306</v>
      </c>
      <c r="D8" s="115" t="s">
        <v>540</v>
      </c>
      <c r="E8" s="115" t="s">
        <v>3307</v>
      </c>
      <c r="F8" s="115" t="s">
        <v>540</v>
      </c>
      <c r="G8" s="140" t="s">
        <v>3308</v>
      </c>
      <c r="H8" s="115" t="s">
        <v>540</v>
      </c>
      <c r="I8" s="140" t="s">
        <v>3309</v>
      </c>
      <c r="J8" s="115" t="s">
        <v>540</v>
      </c>
      <c r="K8" s="115" t="s">
        <v>3310</v>
      </c>
      <c r="L8" s="115" t="s">
        <v>540</v>
      </c>
      <c r="M8" s="140" t="s">
        <v>3311</v>
      </c>
      <c r="N8" s="140" t="s">
        <v>3312</v>
      </c>
      <c r="O8" s="115" t="s">
        <v>540</v>
      </c>
      <c r="P8" s="140" t="s">
        <v>130</v>
      </c>
      <c r="Q8" s="140" t="s">
        <v>3312</v>
      </c>
      <c r="R8" s="115" t="s">
        <v>540</v>
      </c>
      <c r="S8" s="140" t="s">
        <v>3313</v>
      </c>
      <c r="T8" s="115" t="s">
        <v>540</v>
      </c>
      <c r="U8" s="115" t="s">
        <v>207</v>
      </c>
      <c r="V8" s="115" t="s">
        <v>540</v>
      </c>
    </row>
    <row r="9" spans="1:22">
      <c r="B9" s="49" t="s">
        <v>69</v>
      </c>
      <c r="C9" s="49"/>
      <c r="D9" s="51"/>
      <c r="E9" s="49"/>
      <c r="F9" s="49"/>
      <c r="G9" s="82" t="s">
        <v>3314</v>
      </c>
      <c r="H9" s="165" t="s">
        <v>3315</v>
      </c>
      <c r="I9" s="82" t="s">
        <v>3314</v>
      </c>
      <c r="J9" s="53" t="s">
        <v>3316</v>
      </c>
      <c r="K9" s="82" t="s">
        <v>3314</v>
      </c>
      <c r="L9" s="53" t="s">
        <v>3317</v>
      </c>
      <c r="M9" s="82"/>
      <c r="N9" s="49"/>
      <c r="O9" s="51"/>
      <c r="P9" s="49"/>
      <c r="Q9" s="49"/>
      <c r="R9" s="51"/>
      <c r="S9" s="82" t="s">
        <v>3318</v>
      </c>
      <c r="T9" s="51"/>
      <c r="U9" s="49"/>
      <c r="V9" s="51"/>
    </row>
    <row r="10" spans="1:22">
      <c r="B10" s="49" t="s">
        <v>3701</v>
      </c>
      <c r="C10" s="82" t="s">
        <v>3314</v>
      </c>
      <c r="D10" s="53" t="s">
        <v>3319</v>
      </c>
      <c r="E10" s="82"/>
      <c r="F10" s="49"/>
      <c r="G10" s="49"/>
      <c r="H10" s="49"/>
      <c r="I10" s="49"/>
      <c r="J10" s="51"/>
      <c r="K10" s="82" t="s">
        <v>3320</v>
      </c>
      <c r="L10" s="51"/>
      <c r="M10" s="49"/>
      <c r="N10" s="49"/>
      <c r="O10" s="51"/>
      <c r="P10" s="49"/>
      <c r="Q10" s="49"/>
      <c r="R10" s="51"/>
      <c r="S10" s="49"/>
      <c r="T10" s="51"/>
      <c r="U10" s="49"/>
      <c r="V10" s="51"/>
    </row>
    <row r="11" spans="1:22">
      <c r="B11" s="49" t="s">
        <v>132</v>
      </c>
      <c r="C11" s="82" t="s">
        <v>3320</v>
      </c>
      <c r="D11" s="53" t="s">
        <v>3321</v>
      </c>
      <c r="E11" s="82"/>
      <c r="F11" s="49"/>
      <c r="G11" s="49"/>
      <c r="H11" s="49"/>
      <c r="I11" s="49"/>
      <c r="J11" s="51"/>
      <c r="K11" s="49"/>
      <c r="L11" s="51"/>
      <c r="M11" s="49"/>
      <c r="N11" s="49"/>
      <c r="O11" s="51"/>
      <c r="P11" s="49"/>
      <c r="Q11" s="49"/>
      <c r="R11" s="51"/>
      <c r="S11" s="82" t="s">
        <v>133</v>
      </c>
      <c r="T11" s="51"/>
      <c r="U11" s="49"/>
      <c r="V11" s="51"/>
    </row>
    <row r="12" spans="1:22">
      <c r="B12" s="49" t="s">
        <v>134</v>
      </c>
      <c r="C12" s="82" t="s">
        <v>3322</v>
      </c>
      <c r="D12" s="51"/>
      <c r="E12" s="49"/>
      <c r="F12" s="49"/>
      <c r="G12" s="49"/>
      <c r="H12" s="49"/>
      <c r="I12" s="82" t="s">
        <v>3323</v>
      </c>
      <c r="J12" s="53" t="s">
        <v>3324</v>
      </c>
      <c r="K12" s="82" t="s">
        <v>566</v>
      </c>
      <c r="L12" s="51"/>
      <c r="M12" s="49"/>
      <c r="N12" s="49"/>
      <c r="O12" s="51"/>
      <c r="P12" s="80" t="s">
        <v>3325</v>
      </c>
      <c r="Q12" s="81">
        <v>2020</v>
      </c>
      <c r="R12" s="69" t="s">
        <v>3326</v>
      </c>
      <c r="S12" s="82"/>
      <c r="T12" s="51"/>
      <c r="U12" s="49"/>
      <c r="V12" s="51"/>
    </row>
    <row r="13" spans="1:22">
      <c r="B13" s="49" t="s">
        <v>72</v>
      </c>
      <c r="C13" s="49"/>
      <c r="D13" s="51"/>
      <c r="E13" s="49"/>
      <c r="F13" s="49"/>
      <c r="G13" s="49"/>
      <c r="H13" s="49"/>
      <c r="I13" s="49"/>
      <c r="J13" s="51"/>
      <c r="K13" s="49"/>
      <c r="L13" s="51"/>
      <c r="M13" s="49"/>
      <c r="N13" s="49"/>
      <c r="O13" s="51"/>
      <c r="P13" s="49"/>
      <c r="Q13" s="49"/>
      <c r="R13" s="51"/>
      <c r="S13" s="82" t="s">
        <v>3318</v>
      </c>
      <c r="T13" s="51"/>
      <c r="U13" s="49"/>
      <c r="V13" s="51"/>
    </row>
    <row r="14" spans="1:22">
      <c r="B14" s="49" t="s">
        <v>136</v>
      </c>
      <c r="C14" s="49"/>
      <c r="D14" s="51"/>
      <c r="E14" s="49"/>
      <c r="F14" s="49"/>
      <c r="G14" s="49"/>
      <c r="H14" s="49"/>
      <c r="I14" s="82" t="s">
        <v>3322</v>
      </c>
      <c r="J14" s="53" t="s">
        <v>3327</v>
      </c>
      <c r="K14" s="82"/>
      <c r="L14" s="51"/>
      <c r="M14" s="49"/>
      <c r="N14" s="49"/>
      <c r="O14" s="51"/>
      <c r="P14" s="49"/>
      <c r="Q14" s="49"/>
      <c r="R14" s="51"/>
      <c r="S14" s="49"/>
      <c r="T14" s="51"/>
      <c r="U14" s="49"/>
      <c r="V14" s="51"/>
    </row>
    <row r="15" spans="1:22">
      <c r="B15" s="49" t="s">
        <v>137</v>
      </c>
      <c r="C15" s="82" t="s">
        <v>3328</v>
      </c>
      <c r="D15" s="53" t="s">
        <v>3329</v>
      </c>
      <c r="E15" s="82"/>
      <c r="F15" s="49"/>
      <c r="G15" s="49"/>
      <c r="H15" s="49"/>
      <c r="I15" s="49"/>
      <c r="J15" s="51"/>
      <c r="K15" s="49"/>
      <c r="L15" s="51"/>
      <c r="M15" s="49"/>
      <c r="N15" s="49"/>
      <c r="O15" s="51"/>
      <c r="P15" s="49"/>
      <c r="Q15" s="49"/>
      <c r="R15" s="51"/>
      <c r="S15" s="49"/>
      <c r="T15" s="51"/>
      <c r="U15" s="49"/>
      <c r="V15" s="51"/>
    </row>
    <row r="16" spans="1:22">
      <c r="B16" s="49" t="s">
        <v>138</v>
      </c>
      <c r="C16" s="82" t="s">
        <v>3314</v>
      </c>
      <c r="D16" s="51" t="s">
        <v>3330</v>
      </c>
      <c r="E16" s="82"/>
      <c r="F16" s="49"/>
      <c r="G16" s="82" t="s">
        <v>3322</v>
      </c>
      <c r="H16" s="165" t="s">
        <v>3331</v>
      </c>
      <c r="I16" s="82" t="s">
        <v>3322</v>
      </c>
      <c r="J16" s="53" t="s">
        <v>3331</v>
      </c>
      <c r="K16" s="82"/>
      <c r="L16" s="51"/>
      <c r="M16" s="49"/>
      <c r="N16" s="49"/>
      <c r="O16" s="51"/>
      <c r="P16" s="49"/>
      <c r="Q16" s="49"/>
      <c r="R16" s="51"/>
      <c r="S16" s="49"/>
      <c r="T16" s="51"/>
      <c r="U16" s="49"/>
      <c r="V16" s="51"/>
    </row>
    <row r="17" spans="2:22">
      <c r="B17" s="70" t="s">
        <v>282</v>
      </c>
      <c r="C17" s="82"/>
      <c r="D17" s="51"/>
      <c r="E17" s="82"/>
      <c r="F17" s="49"/>
      <c r="G17" s="82"/>
      <c r="H17" s="49"/>
      <c r="I17" s="82"/>
      <c r="J17" s="51"/>
      <c r="K17" s="82"/>
      <c r="L17" s="51"/>
      <c r="M17" s="49"/>
      <c r="N17" s="49"/>
      <c r="O17" s="51"/>
      <c r="P17" s="49"/>
      <c r="Q17" s="49"/>
      <c r="R17" s="51"/>
      <c r="S17" s="49"/>
      <c r="T17" s="51"/>
      <c r="U17" s="130" t="s">
        <v>3332</v>
      </c>
      <c r="V17" s="50" t="s">
        <v>3333</v>
      </c>
    </row>
    <row r="18" spans="2:22">
      <c r="B18" s="49" t="s">
        <v>139</v>
      </c>
      <c r="C18" s="82" t="s">
        <v>566</v>
      </c>
      <c r="D18" s="53" t="s">
        <v>3334</v>
      </c>
      <c r="E18" s="82"/>
      <c r="F18" s="49"/>
      <c r="G18" s="49"/>
      <c r="H18" s="49"/>
      <c r="I18" s="82" t="s">
        <v>3322</v>
      </c>
      <c r="J18" s="53" t="s">
        <v>3334</v>
      </c>
      <c r="K18" s="82"/>
      <c r="L18" s="51"/>
      <c r="M18" s="49"/>
      <c r="N18" s="49"/>
      <c r="O18" s="51"/>
      <c r="P18" s="49"/>
      <c r="Q18" s="49"/>
      <c r="R18" s="51"/>
      <c r="S18" s="49"/>
      <c r="T18" s="51"/>
      <c r="U18" s="49"/>
      <c r="V18" s="51"/>
    </row>
    <row r="19" spans="2:22">
      <c r="B19" s="49" t="s">
        <v>89</v>
      </c>
      <c r="C19" s="82" t="s">
        <v>3323</v>
      </c>
      <c r="D19" s="53" t="s">
        <v>3335</v>
      </c>
      <c r="E19" s="82"/>
      <c r="F19" s="49"/>
      <c r="G19" s="49"/>
      <c r="H19" s="49"/>
      <c r="I19" s="49"/>
      <c r="J19" s="51"/>
      <c r="K19" s="49"/>
      <c r="L19" s="51"/>
      <c r="M19" s="49"/>
      <c r="N19" s="49"/>
      <c r="O19" s="51"/>
      <c r="P19" s="49"/>
      <c r="Q19" s="49"/>
      <c r="R19" s="51"/>
      <c r="S19" s="82" t="s">
        <v>133</v>
      </c>
      <c r="T19" s="51"/>
      <c r="U19" s="49"/>
      <c r="V19" s="51"/>
    </row>
    <row r="20" spans="2:22">
      <c r="B20" s="49" t="s">
        <v>140</v>
      </c>
      <c r="C20" s="49"/>
      <c r="D20" s="51"/>
      <c r="E20" s="49"/>
      <c r="F20" s="49"/>
      <c r="G20" s="49"/>
      <c r="H20" s="49"/>
      <c r="I20" s="82" t="s">
        <v>3323</v>
      </c>
      <c r="J20" s="53" t="s">
        <v>3336</v>
      </c>
      <c r="K20" s="82"/>
      <c r="L20" s="51"/>
      <c r="M20" s="49"/>
      <c r="N20" s="49"/>
      <c r="O20" s="51"/>
      <c r="P20" s="49"/>
      <c r="Q20" s="49"/>
      <c r="R20" s="51"/>
      <c r="S20" s="49"/>
      <c r="T20" s="51"/>
      <c r="U20" s="49"/>
      <c r="V20" s="51"/>
    </row>
    <row r="21" spans="2:22">
      <c r="B21" s="49" t="s">
        <v>370</v>
      </c>
      <c r="C21" s="49"/>
      <c r="D21" s="51"/>
      <c r="E21" s="49"/>
      <c r="F21" s="49"/>
      <c r="G21" s="49"/>
      <c r="H21" s="49"/>
      <c r="I21" s="49"/>
      <c r="J21" s="51"/>
      <c r="K21" s="49"/>
      <c r="L21" s="51"/>
      <c r="M21" s="49"/>
      <c r="N21" s="49"/>
      <c r="O21" s="51"/>
      <c r="P21" s="49"/>
      <c r="Q21" s="49"/>
      <c r="R21" s="51"/>
      <c r="S21" s="49"/>
      <c r="T21" s="51"/>
      <c r="U21" s="49"/>
      <c r="V21" s="51"/>
    </row>
    <row r="22" spans="2:22">
      <c r="B22" s="49" t="s">
        <v>141</v>
      </c>
      <c r="C22" s="82" t="s">
        <v>3320</v>
      </c>
      <c r="D22" s="51" t="s">
        <v>3696</v>
      </c>
      <c r="E22" s="82"/>
      <c r="F22" s="49"/>
      <c r="G22" s="49"/>
      <c r="H22" s="49"/>
      <c r="I22" s="49"/>
      <c r="J22" s="51"/>
      <c r="K22" s="49"/>
      <c r="L22" s="51"/>
      <c r="M22" s="49"/>
      <c r="N22" s="49"/>
      <c r="O22" s="51"/>
      <c r="P22" s="49"/>
      <c r="Q22" s="49"/>
      <c r="R22" s="51"/>
      <c r="S22" s="49"/>
      <c r="T22" s="51"/>
      <c r="U22" s="49"/>
      <c r="V22" s="51"/>
    </row>
    <row r="23" spans="2:22">
      <c r="B23" s="49" t="s">
        <v>142</v>
      </c>
      <c r="C23" s="82" t="s">
        <v>3320</v>
      </c>
      <c r="D23" s="53" t="s">
        <v>3337</v>
      </c>
      <c r="E23" s="82"/>
      <c r="F23" s="49"/>
      <c r="G23" s="49"/>
      <c r="H23" s="49"/>
      <c r="I23" s="82" t="s">
        <v>3323</v>
      </c>
      <c r="J23" s="53" t="s">
        <v>3337</v>
      </c>
      <c r="K23" s="82"/>
      <c r="L23" s="51"/>
      <c r="M23" s="49"/>
      <c r="N23" s="49"/>
      <c r="O23" s="51"/>
      <c r="P23" s="49"/>
      <c r="Q23" s="49"/>
      <c r="R23" s="51"/>
      <c r="S23" s="49"/>
      <c r="T23" s="51"/>
      <c r="U23" s="49"/>
      <c r="V23" s="51"/>
    </row>
    <row r="24" spans="2:22">
      <c r="B24" s="49" t="s">
        <v>143</v>
      </c>
      <c r="C24" s="81" t="s">
        <v>3338</v>
      </c>
      <c r="D24" s="97" t="s">
        <v>3339</v>
      </c>
      <c r="E24" s="49"/>
      <c r="F24" s="49"/>
      <c r="G24" s="49"/>
      <c r="H24" s="49"/>
      <c r="I24" s="82" t="s">
        <v>3323</v>
      </c>
      <c r="J24" s="53" t="s">
        <v>3340</v>
      </c>
      <c r="K24" s="82"/>
      <c r="L24" s="51"/>
      <c r="M24" s="82" t="s">
        <v>3323</v>
      </c>
      <c r="N24" s="82">
        <v>2016</v>
      </c>
      <c r="O24" s="53" t="s">
        <v>3340</v>
      </c>
      <c r="P24" s="49" t="s">
        <v>3341</v>
      </c>
      <c r="Q24" s="82">
        <v>2013</v>
      </c>
      <c r="R24" s="53" t="s">
        <v>3342</v>
      </c>
      <c r="S24" s="82"/>
      <c r="T24" s="51"/>
      <c r="U24" s="49"/>
      <c r="V24" s="51"/>
    </row>
    <row r="25" spans="2:22">
      <c r="B25" s="49" t="s">
        <v>63</v>
      </c>
      <c r="C25" s="49"/>
      <c r="D25" s="51"/>
      <c r="E25" s="49"/>
      <c r="F25" s="49"/>
      <c r="G25" s="49"/>
      <c r="H25" s="49"/>
      <c r="I25" s="82" t="s">
        <v>3323</v>
      </c>
      <c r="J25" s="53" t="s">
        <v>2513</v>
      </c>
      <c r="K25" s="82"/>
      <c r="L25" s="51"/>
      <c r="M25" s="49"/>
      <c r="N25" s="49"/>
      <c r="O25" s="51"/>
      <c r="P25" s="49"/>
      <c r="Q25" s="49"/>
      <c r="R25" s="51"/>
      <c r="S25" s="49"/>
      <c r="T25" s="51"/>
      <c r="U25" s="49"/>
      <c r="V25" s="51"/>
    </row>
    <row r="26" spans="2:22">
      <c r="B26" s="49" t="s">
        <v>144</v>
      </c>
      <c r="C26" s="82" t="s">
        <v>566</v>
      </c>
      <c r="D26" s="53" t="s">
        <v>3343</v>
      </c>
      <c r="E26" s="82"/>
      <c r="F26" s="49"/>
      <c r="G26" s="49"/>
      <c r="H26" s="49"/>
      <c r="I26" s="49"/>
      <c r="J26" s="51"/>
      <c r="K26" s="49"/>
      <c r="L26" s="51"/>
      <c r="M26" s="49"/>
      <c r="N26" s="49"/>
      <c r="O26" s="51"/>
      <c r="P26" s="49"/>
      <c r="Q26" s="49"/>
      <c r="R26" s="51"/>
      <c r="S26" s="49"/>
      <c r="T26" s="51"/>
      <c r="U26" s="49"/>
      <c r="V26" s="51"/>
    </row>
    <row r="27" spans="2:22">
      <c r="B27" s="49" t="s">
        <v>146</v>
      </c>
      <c r="C27" s="82" t="s">
        <v>3314</v>
      </c>
      <c r="D27" s="53" t="s">
        <v>3344</v>
      </c>
      <c r="E27" s="82"/>
      <c r="F27" s="49"/>
      <c r="G27" s="49"/>
      <c r="H27" s="49"/>
      <c r="I27" s="49"/>
      <c r="J27" s="51"/>
      <c r="K27" s="49"/>
      <c r="L27" s="51"/>
      <c r="M27" s="49"/>
      <c r="N27" s="49"/>
      <c r="O27" s="51"/>
      <c r="P27" s="49"/>
      <c r="Q27" s="49"/>
      <c r="R27" s="51"/>
      <c r="S27" s="49"/>
      <c r="T27" s="51"/>
      <c r="U27" s="130" t="s">
        <v>3345</v>
      </c>
      <c r="V27" s="131" t="s">
        <v>3333</v>
      </c>
    </row>
    <row r="28" spans="2:22">
      <c r="B28" s="49" t="s">
        <v>147</v>
      </c>
      <c r="C28" s="82" t="s">
        <v>3346</v>
      </c>
      <c r="D28" s="51"/>
      <c r="E28" s="49"/>
      <c r="F28" s="49"/>
      <c r="G28" s="82" t="s">
        <v>566</v>
      </c>
      <c r="H28" s="49"/>
      <c r="I28" s="82" t="s">
        <v>3320</v>
      </c>
      <c r="J28" s="51" t="s">
        <v>3347</v>
      </c>
      <c r="K28" s="82" t="s">
        <v>566</v>
      </c>
      <c r="L28" s="51" t="s">
        <v>3348</v>
      </c>
      <c r="M28" s="82"/>
      <c r="N28" s="49"/>
      <c r="O28" s="51"/>
      <c r="P28" s="49"/>
      <c r="Q28" s="49"/>
      <c r="R28" s="51"/>
      <c r="S28" s="82" t="s">
        <v>133</v>
      </c>
      <c r="T28" s="51"/>
      <c r="U28" s="49"/>
      <c r="V28" s="51"/>
    </row>
    <row r="29" spans="2:22">
      <c r="B29" s="49" t="s">
        <v>3702</v>
      </c>
      <c r="C29" s="49"/>
      <c r="D29" s="51"/>
      <c r="E29" s="49"/>
      <c r="F29" s="49"/>
      <c r="G29" s="49"/>
      <c r="H29" s="49"/>
      <c r="I29" s="49"/>
      <c r="J29" s="51"/>
      <c r="K29" s="82" t="s">
        <v>3320</v>
      </c>
      <c r="L29" s="51"/>
      <c r="M29" s="49"/>
      <c r="N29" s="49"/>
      <c r="O29" s="51"/>
      <c r="P29" s="49"/>
      <c r="Q29" s="49"/>
      <c r="R29" s="51"/>
      <c r="S29" s="49"/>
      <c r="T29" s="51"/>
      <c r="U29" s="49"/>
      <c r="V29" s="51"/>
    </row>
    <row r="30" spans="2:22">
      <c r="B30" s="49" t="s">
        <v>148</v>
      </c>
      <c r="C30" s="82" t="s">
        <v>3349</v>
      </c>
      <c r="D30" s="51"/>
      <c r="E30" s="49"/>
      <c r="F30" s="49"/>
      <c r="G30" s="49"/>
      <c r="H30" s="49"/>
      <c r="I30" s="49"/>
      <c r="J30" s="51"/>
      <c r="K30" s="82" t="s">
        <v>3314</v>
      </c>
      <c r="L30" s="53" t="s">
        <v>3350</v>
      </c>
      <c r="M30" s="82"/>
      <c r="N30" s="49"/>
      <c r="O30" s="51"/>
      <c r="P30" s="49" t="s">
        <v>3351</v>
      </c>
      <c r="Q30" s="82">
        <v>2016</v>
      </c>
      <c r="R30" s="53" t="s">
        <v>3352</v>
      </c>
      <c r="S30" s="82" t="s">
        <v>133</v>
      </c>
      <c r="T30" s="51"/>
      <c r="U30" s="80" t="s">
        <v>3353</v>
      </c>
      <c r="V30" s="53" t="s">
        <v>3354</v>
      </c>
    </row>
    <row r="31" spans="2:22">
      <c r="B31" s="49" t="s">
        <v>149</v>
      </c>
      <c r="C31" s="82" t="s">
        <v>3338</v>
      </c>
      <c r="D31" s="51" t="s">
        <v>3697</v>
      </c>
      <c r="E31" s="82"/>
      <c r="F31" s="49"/>
      <c r="G31" s="49"/>
      <c r="H31" s="49"/>
      <c r="I31" s="82" t="s">
        <v>3355</v>
      </c>
      <c r="J31" s="51" t="s">
        <v>3700</v>
      </c>
      <c r="K31" s="82"/>
      <c r="L31" s="51"/>
      <c r="M31" s="82" t="s">
        <v>3323</v>
      </c>
      <c r="N31" s="82">
        <v>2017</v>
      </c>
      <c r="O31" s="53" t="s">
        <v>3356</v>
      </c>
      <c r="P31" s="82"/>
      <c r="Q31" s="49"/>
      <c r="R31" s="51"/>
      <c r="S31" s="82" t="s">
        <v>133</v>
      </c>
      <c r="T31" s="51"/>
      <c r="U31" s="49"/>
      <c r="V31" s="51"/>
    </row>
    <row r="32" spans="2:22">
      <c r="B32" s="49" t="s">
        <v>150</v>
      </c>
      <c r="C32" s="82" t="s">
        <v>3349</v>
      </c>
      <c r="D32" s="53" t="s">
        <v>3357</v>
      </c>
      <c r="E32" s="82"/>
      <c r="F32" s="49"/>
      <c r="G32" s="49"/>
      <c r="H32" s="49"/>
      <c r="I32" s="49"/>
      <c r="J32" s="51"/>
      <c r="K32" s="49"/>
      <c r="L32" s="51"/>
      <c r="M32" s="49"/>
      <c r="N32" s="49"/>
      <c r="O32" s="51"/>
      <c r="P32" s="49"/>
      <c r="Q32" s="49"/>
      <c r="R32" s="51"/>
      <c r="S32" s="49"/>
      <c r="T32" s="51"/>
      <c r="U32" s="49"/>
      <c r="V32" s="51"/>
    </row>
    <row r="33" spans="2:22">
      <c r="B33" s="49" t="s">
        <v>41</v>
      </c>
      <c r="C33" s="82" t="s">
        <v>3346</v>
      </c>
      <c r="D33" s="51"/>
      <c r="E33" s="82" t="s">
        <v>3323</v>
      </c>
      <c r="F33" s="49"/>
      <c r="G33" s="49"/>
      <c r="H33" s="49"/>
      <c r="I33" s="49"/>
      <c r="J33" s="51"/>
      <c r="K33" s="49"/>
      <c r="L33" s="51"/>
      <c r="M33" s="49"/>
      <c r="N33" s="49"/>
      <c r="O33" s="51"/>
      <c r="P33" s="49"/>
      <c r="Q33" s="49"/>
      <c r="R33" s="51"/>
      <c r="S33" s="82" t="s">
        <v>3318</v>
      </c>
      <c r="T33" s="51"/>
      <c r="U33" s="49"/>
      <c r="V33" s="51"/>
    </row>
    <row r="34" spans="2:22">
      <c r="B34" s="49" t="s">
        <v>151</v>
      </c>
      <c r="C34" s="82" t="s">
        <v>3358</v>
      </c>
      <c r="D34" s="51" t="s">
        <v>3698</v>
      </c>
      <c r="E34" s="82"/>
      <c r="F34" s="49"/>
      <c r="G34" s="49"/>
      <c r="H34" s="49"/>
      <c r="I34" s="82" t="s">
        <v>3322</v>
      </c>
      <c r="J34" s="53" t="s">
        <v>3359</v>
      </c>
      <c r="K34" s="82"/>
      <c r="L34" s="51"/>
      <c r="M34" s="82" t="s">
        <v>3360</v>
      </c>
      <c r="N34" s="82">
        <v>2018</v>
      </c>
      <c r="O34" s="53" t="s">
        <v>3361</v>
      </c>
      <c r="P34" s="82"/>
      <c r="Q34" s="49"/>
      <c r="R34" s="51"/>
      <c r="S34" s="82" t="s">
        <v>133</v>
      </c>
      <c r="T34" s="51"/>
      <c r="U34" s="49"/>
      <c r="V34" s="51"/>
    </row>
    <row r="35" spans="2:22">
      <c r="B35" s="49" t="s">
        <v>152</v>
      </c>
      <c r="C35" s="49"/>
      <c r="D35" s="51"/>
      <c r="E35" s="49"/>
      <c r="F35" s="49"/>
      <c r="G35" s="49"/>
      <c r="H35" s="49"/>
      <c r="I35" s="49"/>
      <c r="J35" s="51"/>
      <c r="K35" s="49"/>
      <c r="L35" s="51"/>
      <c r="M35" s="49"/>
      <c r="N35" s="49"/>
      <c r="O35" s="51"/>
      <c r="P35" s="49"/>
      <c r="Q35" s="49"/>
      <c r="R35" s="51"/>
      <c r="S35" s="82" t="s">
        <v>133</v>
      </c>
      <c r="T35" s="51"/>
      <c r="U35" s="49"/>
      <c r="V35" s="51"/>
    </row>
    <row r="36" spans="2:22">
      <c r="B36" s="49" t="s">
        <v>153</v>
      </c>
      <c r="C36" s="82" t="s">
        <v>566</v>
      </c>
      <c r="D36" s="53" t="s">
        <v>3362</v>
      </c>
      <c r="E36" s="82" t="s">
        <v>3349</v>
      </c>
      <c r="F36" s="49"/>
      <c r="G36" s="82" t="s">
        <v>3355</v>
      </c>
      <c r="H36" s="49"/>
      <c r="I36" s="49"/>
      <c r="J36" s="51"/>
      <c r="K36" s="49"/>
      <c r="L36" s="51"/>
      <c r="M36" s="49"/>
      <c r="N36" s="49"/>
      <c r="O36" s="51"/>
      <c r="P36" s="49"/>
      <c r="Q36" s="49"/>
      <c r="R36" s="51"/>
      <c r="S36" s="82" t="s">
        <v>3318</v>
      </c>
      <c r="T36" s="51"/>
      <c r="U36" s="49"/>
      <c r="V36" s="51"/>
    </row>
    <row r="37" spans="2:22">
      <c r="B37" s="49" t="s">
        <v>154</v>
      </c>
      <c r="C37" s="82" t="s">
        <v>3323</v>
      </c>
      <c r="D37" s="53" t="s">
        <v>3363</v>
      </c>
      <c r="E37" s="82"/>
      <c r="F37" s="49"/>
      <c r="G37" s="49"/>
      <c r="H37" s="49"/>
      <c r="I37" s="49"/>
      <c r="J37" s="51"/>
      <c r="K37" s="49"/>
      <c r="L37" s="51"/>
      <c r="M37" s="49"/>
      <c r="N37" s="49"/>
      <c r="O37" s="51"/>
      <c r="P37" s="49"/>
      <c r="Q37" s="49"/>
      <c r="R37" s="51"/>
      <c r="S37" s="49"/>
      <c r="T37" s="51"/>
      <c r="U37" s="49"/>
      <c r="V37" s="51"/>
    </row>
    <row r="38" spans="2:22">
      <c r="B38" s="49" t="s">
        <v>155</v>
      </c>
      <c r="C38" s="82" t="s">
        <v>566</v>
      </c>
      <c r="D38" s="53" t="s">
        <v>3364</v>
      </c>
      <c r="E38" s="82"/>
      <c r="F38" s="49"/>
      <c r="G38" s="49"/>
      <c r="H38" s="49"/>
      <c r="I38" s="49"/>
      <c r="J38" s="51"/>
      <c r="K38" s="49"/>
      <c r="L38" s="51"/>
      <c r="M38" s="49"/>
      <c r="N38" s="49"/>
      <c r="O38" s="51"/>
      <c r="P38" s="49"/>
      <c r="Q38" s="49"/>
      <c r="R38" s="51"/>
      <c r="S38" s="82" t="s">
        <v>133</v>
      </c>
      <c r="T38" s="51"/>
      <c r="U38" s="49"/>
      <c r="V38" s="51"/>
    </row>
    <row r="39" spans="2:22">
      <c r="B39" s="49" t="s">
        <v>156</v>
      </c>
      <c r="C39" s="82" t="s">
        <v>566</v>
      </c>
      <c r="D39" s="51"/>
      <c r="E39" s="49"/>
      <c r="F39" s="49"/>
      <c r="G39" s="49"/>
      <c r="H39" s="49"/>
      <c r="I39" s="49"/>
      <c r="J39" s="51"/>
      <c r="K39" s="49"/>
      <c r="L39" s="51"/>
      <c r="M39" s="49"/>
      <c r="N39" s="49"/>
      <c r="O39" s="51"/>
      <c r="P39" s="49"/>
      <c r="Q39" s="49"/>
      <c r="R39" s="51"/>
      <c r="S39" s="82" t="s">
        <v>133</v>
      </c>
      <c r="T39" s="51"/>
      <c r="U39" s="49"/>
      <c r="V39" s="51"/>
    </row>
    <row r="40" spans="2:22">
      <c r="B40" s="49" t="s">
        <v>157</v>
      </c>
      <c r="C40" s="49"/>
      <c r="D40" s="51"/>
      <c r="E40" s="49"/>
      <c r="F40" s="49"/>
      <c r="G40" s="49"/>
      <c r="H40" s="49"/>
      <c r="I40" s="82" t="s">
        <v>3322</v>
      </c>
      <c r="J40" s="53" t="s">
        <v>3365</v>
      </c>
      <c r="K40" s="82"/>
      <c r="L40" s="51"/>
      <c r="M40" s="49"/>
      <c r="N40" s="49"/>
      <c r="O40" s="51"/>
      <c r="P40" s="49"/>
      <c r="Q40" s="49"/>
      <c r="R40" s="51"/>
      <c r="S40" s="49"/>
      <c r="T40" s="51"/>
      <c r="U40" s="49"/>
      <c r="V40" s="51"/>
    </row>
    <row r="41" spans="2:22">
      <c r="B41" s="49" t="s">
        <v>158</v>
      </c>
      <c r="C41" s="49"/>
      <c r="D41" s="51"/>
      <c r="E41" s="49"/>
      <c r="F41" s="49"/>
      <c r="G41" s="49"/>
      <c r="H41" s="49"/>
      <c r="I41" s="49"/>
      <c r="J41" s="49"/>
      <c r="K41" s="82" t="s">
        <v>3366</v>
      </c>
      <c r="L41" s="53" t="s">
        <v>3367</v>
      </c>
      <c r="M41" s="82"/>
      <c r="N41" s="49"/>
      <c r="O41" s="51"/>
      <c r="P41" s="49"/>
      <c r="Q41" s="49"/>
      <c r="R41" s="51"/>
      <c r="S41" s="49"/>
      <c r="T41" s="51"/>
      <c r="U41" s="49"/>
      <c r="V41" s="51"/>
    </row>
    <row r="42" spans="2:22">
      <c r="B42" s="49" t="s">
        <v>159</v>
      </c>
      <c r="C42" s="82" t="s">
        <v>566</v>
      </c>
      <c r="D42" s="53" t="s">
        <v>3368</v>
      </c>
      <c r="E42" s="82"/>
      <c r="F42" s="49"/>
      <c r="G42" s="49"/>
      <c r="H42" s="49"/>
      <c r="I42" s="82" t="s">
        <v>3323</v>
      </c>
      <c r="J42" s="165" t="s">
        <v>3369</v>
      </c>
      <c r="K42" s="82" t="s">
        <v>566</v>
      </c>
      <c r="L42" s="53" t="s">
        <v>3370</v>
      </c>
      <c r="M42" s="82" t="s">
        <v>3323</v>
      </c>
      <c r="N42" s="82">
        <v>2017</v>
      </c>
      <c r="O42" s="53" t="s">
        <v>3371</v>
      </c>
      <c r="P42" s="82"/>
      <c r="Q42" s="49"/>
      <c r="R42" s="51"/>
      <c r="S42" s="49"/>
      <c r="T42" s="51"/>
      <c r="U42" s="49"/>
      <c r="V42" s="51"/>
    </row>
    <row r="43" spans="2:22">
      <c r="B43" s="49" t="s">
        <v>160</v>
      </c>
      <c r="C43" s="82" t="s">
        <v>3349</v>
      </c>
      <c r="D43" s="53" t="s">
        <v>3372</v>
      </c>
      <c r="E43" s="82"/>
      <c r="F43" s="49"/>
      <c r="G43" s="49"/>
      <c r="H43" s="49"/>
      <c r="I43" s="49"/>
      <c r="J43" s="49"/>
      <c r="K43" s="49"/>
      <c r="L43" s="51"/>
      <c r="M43" s="49"/>
      <c r="N43" s="49"/>
      <c r="O43" s="51"/>
      <c r="P43" s="49"/>
      <c r="Q43" s="49"/>
      <c r="R43" s="51"/>
      <c r="S43" s="49"/>
      <c r="T43" s="51"/>
      <c r="U43" s="49"/>
      <c r="V43" s="51"/>
    </row>
    <row r="44" spans="2:22">
      <c r="B44" s="49" t="s">
        <v>161</v>
      </c>
      <c r="C44" s="82" t="s">
        <v>566</v>
      </c>
      <c r="D44" s="51"/>
      <c r="E44" s="49"/>
      <c r="F44" s="49"/>
      <c r="G44" s="49"/>
      <c r="H44" s="49"/>
      <c r="I44" s="49"/>
      <c r="J44" s="49"/>
      <c r="K44" s="49"/>
      <c r="L44" s="51"/>
      <c r="M44" s="49"/>
      <c r="N44" s="49"/>
      <c r="O44" s="51"/>
      <c r="P44" s="49"/>
      <c r="Q44" s="49"/>
      <c r="R44" s="51"/>
      <c r="S44" s="49"/>
      <c r="T44" s="51"/>
      <c r="U44" s="49"/>
      <c r="V44" s="51"/>
    </row>
    <row r="45" spans="2:22">
      <c r="B45" s="49" t="s">
        <v>42</v>
      </c>
      <c r="C45" s="49"/>
      <c r="D45" s="51"/>
      <c r="E45" s="49"/>
      <c r="F45" s="49"/>
      <c r="G45" s="49"/>
      <c r="H45" s="49"/>
      <c r="I45" s="49"/>
      <c r="J45" s="49"/>
      <c r="K45" s="49"/>
      <c r="L45" s="51"/>
      <c r="M45" s="49"/>
      <c r="N45" s="49"/>
      <c r="O45" s="51"/>
      <c r="P45" s="49"/>
      <c r="Q45" s="49"/>
      <c r="R45" s="51"/>
      <c r="S45" s="82" t="s">
        <v>133</v>
      </c>
      <c r="T45" s="51"/>
      <c r="U45" s="49"/>
      <c r="V45" s="51"/>
    </row>
    <row r="46" spans="2:22">
      <c r="B46" s="49" t="s">
        <v>162</v>
      </c>
      <c r="C46" s="49"/>
      <c r="D46" s="51"/>
      <c r="E46" s="82" t="s">
        <v>566</v>
      </c>
      <c r="F46" s="49"/>
      <c r="G46" s="49"/>
      <c r="H46" s="49"/>
      <c r="I46" s="49"/>
      <c r="J46" s="49"/>
      <c r="K46" s="49"/>
      <c r="L46" s="51"/>
      <c r="M46" s="49"/>
      <c r="N46" s="49"/>
      <c r="O46" s="51"/>
      <c r="P46" s="49"/>
      <c r="Q46" s="49"/>
      <c r="R46" s="51"/>
      <c r="S46" s="49"/>
      <c r="T46" s="51"/>
      <c r="U46" s="49"/>
      <c r="V46" s="51"/>
    </row>
    <row r="47" spans="2:22">
      <c r="B47" s="49" t="s">
        <v>163</v>
      </c>
      <c r="C47" s="82" t="s">
        <v>566</v>
      </c>
      <c r="D47" s="53" t="s">
        <v>3373</v>
      </c>
      <c r="E47" s="82"/>
      <c r="F47" s="49"/>
      <c r="G47" s="49"/>
      <c r="H47" s="49"/>
      <c r="I47" s="49"/>
      <c r="J47" s="49"/>
      <c r="K47" s="49"/>
      <c r="L47" s="51"/>
      <c r="M47" s="49"/>
      <c r="N47" s="49"/>
      <c r="O47" s="51"/>
      <c r="P47" s="49"/>
      <c r="Q47" s="49"/>
      <c r="R47" s="51"/>
      <c r="S47" s="49"/>
      <c r="T47" s="51"/>
      <c r="U47" s="49"/>
      <c r="V47" s="51"/>
    </row>
    <row r="48" spans="2:22">
      <c r="B48" s="49" t="s">
        <v>164</v>
      </c>
      <c r="C48" s="82" t="s">
        <v>3323</v>
      </c>
      <c r="D48" s="53" t="s">
        <v>3374</v>
      </c>
      <c r="E48" s="82"/>
      <c r="F48" s="49"/>
      <c r="G48" s="49"/>
      <c r="H48" s="49"/>
      <c r="I48" s="49"/>
      <c r="J48" s="49"/>
      <c r="K48" s="49"/>
      <c r="L48" s="51"/>
      <c r="M48" s="49"/>
      <c r="N48" s="49"/>
      <c r="O48" s="51"/>
      <c r="P48" s="49"/>
      <c r="Q48" s="49"/>
      <c r="R48" s="51"/>
      <c r="S48" s="49"/>
      <c r="T48" s="51"/>
      <c r="U48" s="49"/>
      <c r="V48" s="51"/>
    </row>
    <row r="49" spans="2:22">
      <c r="B49" s="49" t="s">
        <v>53</v>
      </c>
      <c r="C49" s="49"/>
      <c r="D49" s="51"/>
      <c r="E49" s="49"/>
      <c r="F49" s="49"/>
      <c r="G49" s="49"/>
      <c r="H49" s="49"/>
      <c r="I49" s="49"/>
      <c r="J49" s="49"/>
      <c r="K49" s="49"/>
      <c r="L49" s="51"/>
      <c r="M49" s="49"/>
      <c r="N49" s="49"/>
      <c r="O49" s="51"/>
      <c r="P49" s="49"/>
      <c r="Q49" s="49"/>
      <c r="R49" s="51"/>
      <c r="S49" s="82" t="s">
        <v>133</v>
      </c>
      <c r="T49" s="51"/>
      <c r="U49" s="49"/>
      <c r="V49" s="51"/>
    </row>
    <row r="50" spans="2:22">
      <c r="B50" s="49" t="s">
        <v>165</v>
      </c>
      <c r="C50" s="81" t="s">
        <v>3323</v>
      </c>
      <c r="D50" s="131" t="s">
        <v>3375</v>
      </c>
      <c r="E50" s="49"/>
      <c r="F50" s="49"/>
      <c r="G50" s="82" t="s">
        <v>3376</v>
      </c>
      <c r="H50" s="49"/>
      <c r="I50" s="49"/>
      <c r="J50" s="49"/>
      <c r="K50" s="49"/>
      <c r="L50" s="51"/>
      <c r="M50" s="82" t="s">
        <v>3346</v>
      </c>
      <c r="N50" s="82">
        <v>2012</v>
      </c>
      <c r="O50" s="51"/>
      <c r="P50" s="49"/>
      <c r="Q50" s="49"/>
      <c r="R50" s="51"/>
      <c r="S50" s="49"/>
      <c r="T50" s="51"/>
      <c r="U50" s="49"/>
      <c r="V50" s="51"/>
    </row>
    <row r="51" spans="2:22">
      <c r="B51" s="49" t="s">
        <v>166</v>
      </c>
      <c r="C51" s="82" t="s">
        <v>3323</v>
      </c>
      <c r="D51" s="53" t="s">
        <v>3377</v>
      </c>
      <c r="E51" s="82"/>
      <c r="F51" s="49"/>
      <c r="G51" s="49"/>
      <c r="H51" s="49"/>
      <c r="I51" s="49"/>
      <c r="J51" s="49"/>
      <c r="K51" s="49"/>
      <c r="L51" s="51"/>
      <c r="M51" s="49"/>
      <c r="N51" s="49"/>
      <c r="O51" s="51"/>
      <c r="P51" s="49"/>
      <c r="Q51" s="49"/>
      <c r="R51" s="51"/>
      <c r="S51" s="49"/>
      <c r="T51" s="51"/>
      <c r="U51" s="49"/>
      <c r="V51" s="51"/>
    </row>
    <row r="52" spans="2:22">
      <c r="B52" s="49" t="s">
        <v>167</v>
      </c>
      <c r="C52" s="82" t="s">
        <v>3378</v>
      </c>
      <c r="D52" s="51"/>
      <c r="E52" s="82" t="s">
        <v>566</v>
      </c>
      <c r="F52" s="49"/>
      <c r="G52" s="49"/>
      <c r="H52" s="49"/>
      <c r="I52" s="49"/>
      <c r="J52" s="49"/>
      <c r="K52" s="49"/>
      <c r="L52" s="51"/>
      <c r="M52" s="49"/>
      <c r="N52" s="49"/>
      <c r="O52" s="51"/>
      <c r="P52" s="49" t="s">
        <v>3379</v>
      </c>
      <c r="Q52" s="82">
        <v>2020</v>
      </c>
      <c r="R52" s="53" t="s">
        <v>3380</v>
      </c>
      <c r="S52" s="82" t="s">
        <v>133</v>
      </c>
      <c r="T52" s="51" t="s">
        <v>3381</v>
      </c>
      <c r="U52" s="49"/>
      <c r="V52" s="51"/>
    </row>
    <row r="53" spans="2:22">
      <c r="B53" s="49" t="s">
        <v>45</v>
      </c>
      <c r="C53" s="82" t="s">
        <v>3323</v>
      </c>
      <c r="D53" s="53" t="s">
        <v>3382</v>
      </c>
      <c r="E53" s="82"/>
      <c r="F53" s="49"/>
      <c r="G53" s="49"/>
      <c r="H53" s="49"/>
      <c r="I53" s="49"/>
      <c r="J53" s="49"/>
      <c r="K53" s="49"/>
      <c r="L53" s="51"/>
      <c r="M53" s="49"/>
      <c r="N53" s="49"/>
      <c r="O53" s="51"/>
      <c r="P53" s="49"/>
      <c r="Q53" s="49"/>
      <c r="R53" s="51"/>
      <c r="S53" s="49"/>
      <c r="T53" s="51"/>
      <c r="U53" s="49"/>
      <c r="V53" s="51"/>
    </row>
    <row r="54" spans="2:22">
      <c r="B54" s="49" t="s">
        <v>168</v>
      </c>
      <c r="C54" s="82" t="s">
        <v>566</v>
      </c>
      <c r="D54" s="53" t="s">
        <v>3383</v>
      </c>
      <c r="E54" s="82"/>
      <c r="F54" s="49"/>
      <c r="G54" s="49"/>
      <c r="H54" s="49"/>
      <c r="I54" s="49"/>
      <c r="J54" s="49"/>
      <c r="K54" s="82" t="s">
        <v>3349</v>
      </c>
      <c r="L54" s="53" t="s">
        <v>3384</v>
      </c>
      <c r="M54" s="82"/>
      <c r="N54" s="49"/>
      <c r="O54" s="51"/>
      <c r="P54" s="49" t="s">
        <v>3385</v>
      </c>
      <c r="Q54" s="82">
        <v>2019</v>
      </c>
      <c r="R54" s="51" t="s">
        <v>3386</v>
      </c>
      <c r="S54" s="49"/>
      <c r="T54" s="51"/>
      <c r="U54" s="49"/>
      <c r="V54" s="51"/>
    </row>
    <row r="55" spans="2:22">
      <c r="B55" s="49" t="s">
        <v>169</v>
      </c>
      <c r="C55" s="82" t="s">
        <v>3387</v>
      </c>
      <c r="D55" s="53" t="s">
        <v>3388</v>
      </c>
      <c r="E55" s="82"/>
      <c r="F55" s="49"/>
      <c r="G55" s="49"/>
      <c r="H55" s="49"/>
      <c r="I55" s="82" t="s">
        <v>3323</v>
      </c>
      <c r="J55" s="49" t="s">
        <v>1834</v>
      </c>
      <c r="K55" s="82" t="s">
        <v>566</v>
      </c>
      <c r="L55" s="51" t="s">
        <v>1834</v>
      </c>
      <c r="M55" s="49"/>
      <c r="N55" s="49"/>
      <c r="O55" s="51"/>
      <c r="P55" s="49"/>
      <c r="Q55" s="49"/>
      <c r="R55" s="51"/>
      <c r="S55" s="82" t="s">
        <v>3389</v>
      </c>
      <c r="T55" s="51" t="s">
        <v>1834</v>
      </c>
      <c r="U55" s="49" t="s">
        <v>3390</v>
      </c>
      <c r="V55" s="51" t="s">
        <v>1834</v>
      </c>
    </row>
    <row r="56" spans="2:22">
      <c r="B56" s="49" t="s">
        <v>3703</v>
      </c>
      <c r="C56" s="82" t="s">
        <v>3704</v>
      </c>
      <c r="D56" s="51" t="s">
        <v>3391</v>
      </c>
      <c r="E56" s="82"/>
      <c r="F56" s="49"/>
      <c r="G56" s="49"/>
      <c r="H56" s="49"/>
      <c r="I56" s="49"/>
      <c r="J56" s="49"/>
      <c r="K56" s="49"/>
      <c r="L56" s="51"/>
      <c r="M56" s="49"/>
      <c r="N56" s="49"/>
      <c r="O56" s="51"/>
      <c r="P56" s="49"/>
      <c r="Q56" s="49"/>
      <c r="R56" s="51"/>
      <c r="S56" s="49"/>
      <c r="T56" s="51"/>
      <c r="U56" s="49"/>
      <c r="V56" s="51"/>
    </row>
    <row r="57" spans="2:22">
      <c r="B57" s="49" t="s">
        <v>171</v>
      </c>
      <c r="C57" s="82" t="s">
        <v>3323</v>
      </c>
      <c r="D57" s="53" t="s">
        <v>3392</v>
      </c>
      <c r="E57" s="82"/>
      <c r="F57" s="49"/>
      <c r="G57" s="49"/>
      <c r="H57" s="49"/>
      <c r="I57" s="49"/>
      <c r="J57" s="49"/>
      <c r="K57" s="49"/>
      <c r="L57" s="51"/>
      <c r="M57" s="49"/>
      <c r="N57" s="49"/>
      <c r="O57" s="51"/>
      <c r="P57" s="49"/>
      <c r="Q57" s="49"/>
      <c r="R57" s="51"/>
      <c r="S57" s="49"/>
      <c r="T57" s="51"/>
      <c r="U57" s="49"/>
      <c r="V57" s="51"/>
    </row>
    <row r="58" spans="2:22">
      <c r="B58" s="49" t="s">
        <v>172</v>
      </c>
      <c r="C58" s="82" t="s">
        <v>566</v>
      </c>
      <c r="D58" s="53" t="s">
        <v>3393</v>
      </c>
      <c r="E58" s="82"/>
      <c r="F58" s="49"/>
      <c r="G58" s="49"/>
      <c r="H58" s="49"/>
      <c r="I58" s="49"/>
      <c r="J58" s="49"/>
      <c r="K58" s="82" t="s">
        <v>566</v>
      </c>
      <c r="L58" s="51"/>
      <c r="M58" s="49"/>
      <c r="N58" s="49"/>
      <c r="O58" s="51"/>
      <c r="P58" s="49"/>
      <c r="Q58" s="49"/>
      <c r="R58" s="51"/>
      <c r="S58" s="49"/>
      <c r="T58" s="51"/>
      <c r="U58" s="49"/>
      <c r="V58" s="51"/>
    </row>
    <row r="59" spans="2:22">
      <c r="B59" s="49" t="s">
        <v>54</v>
      </c>
      <c r="C59" s="82" t="s">
        <v>3355</v>
      </c>
      <c r="D59" s="53" t="s">
        <v>3394</v>
      </c>
      <c r="E59" s="82"/>
      <c r="F59" s="49"/>
      <c r="G59" s="49"/>
      <c r="H59" s="49"/>
      <c r="I59" s="49"/>
      <c r="J59" s="49"/>
      <c r="K59" s="49"/>
      <c r="L59" s="51"/>
      <c r="M59" s="49"/>
      <c r="N59" s="49"/>
      <c r="O59" s="51"/>
      <c r="P59" s="49"/>
      <c r="Q59" s="49"/>
      <c r="R59" s="51"/>
      <c r="S59" s="82" t="s">
        <v>133</v>
      </c>
      <c r="T59" s="51"/>
      <c r="U59" s="49"/>
      <c r="V59" s="51"/>
    </row>
    <row r="60" spans="2:22">
      <c r="B60" s="49" t="s">
        <v>173</v>
      </c>
      <c r="C60" s="82" t="s">
        <v>3314</v>
      </c>
      <c r="D60" s="53" t="s">
        <v>3382</v>
      </c>
      <c r="E60" s="82"/>
      <c r="F60" s="49"/>
      <c r="G60" s="49"/>
      <c r="H60" s="49"/>
      <c r="I60" s="82" t="s">
        <v>3323</v>
      </c>
      <c r="J60" s="165" t="s">
        <v>3324</v>
      </c>
      <c r="K60" s="82" t="s">
        <v>3320</v>
      </c>
      <c r="L60" s="51"/>
      <c r="M60" s="49"/>
      <c r="N60" s="49"/>
      <c r="O60" s="51"/>
      <c r="P60" s="49"/>
      <c r="Q60" s="49"/>
      <c r="R60" s="51"/>
      <c r="S60" s="82" t="s">
        <v>133</v>
      </c>
      <c r="T60" s="51"/>
      <c r="U60" s="49"/>
      <c r="V60" s="51"/>
    </row>
    <row r="61" spans="2:22">
      <c r="B61" s="49" t="s">
        <v>174</v>
      </c>
      <c r="C61" s="49"/>
      <c r="D61" s="51"/>
      <c r="E61" s="49"/>
      <c r="F61" s="49"/>
      <c r="G61" s="49"/>
      <c r="H61" s="49"/>
      <c r="I61" s="82" t="s">
        <v>3320</v>
      </c>
      <c r="J61" s="53" t="s">
        <v>3395</v>
      </c>
      <c r="K61" s="82"/>
      <c r="L61" s="51"/>
      <c r="M61" s="49"/>
      <c r="N61" s="49"/>
      <c r="O61" s="51"/>
      <c r="P61" s="49"/>
      <c r="Q61" s="49"/>
      <c r="R61" s="51"/>
      <c r="S61" s="49"/>
      <c r="T61" s="51"/>
      <c r="U61" s="49"/>
      <c r="V61" s="51"/>
    </row>
    <row r="62" spans="2:22">
      <c r="B62" s="49" t="s">
        <v>175</v>
      </c>
      <c r="C62" s="82" t="s">
        <v>566</v>
      </c>
      <c r="D62" s="53" t="s">
        <v>3396</v>
      </c>
      <c r="E62" s="82"/>
      <c r="F62" s="49"/>
      <c r="G62" s="49"/>
      <c r="H62" s="49"/>
      <c r="I62" s="49"/>
      <c r="J62" s="49"/>
      <c r="K62" s="49"/>
      <c r="L62" s="51"/>
      <c r="M62" s="49"/>
      <c r="N62" s="49"/>
      <c r="O62" s="51"/>
      <c r="P62" s="49"/>
      <c r="Q62" s="49"/>
      <c r="R62" s="51"/>
      <c r="S62" s="82" t="s">
        <v>3318</v>
      </c>
      <c r="T62" s="51"/>
      <c r="U62" s="49"/>
      <c r="V62" s="51"/>
    </row>
    <row r="63" spans="2:22">
      <c r="B63" s="49" t="s">
        <v>64</v>
      </c>
      <c r="C63" s="82" t="s">
        <v>3376</v>
      </c>
      <c r="D63" s="53" t="s">
        <v>3397</v>
      </c>
      <c r="E63" s="82"/>
      <c r="F63" s="49"/>
      <c r="G63" s="49"/>
      <c r="H63" s="49"/>
      <c r="I63" s="49"/>
      <c r="J63" s="49"/>
      <c r="K63" s="49"/>
      <c r="L63" s="51"/>
      <c r="M63" s="49"/>
      <c r="N63" s="49"/>
      <c r="O63" s="51"/>
      <c r="P63" s="49"/>
      <c r="Q63" s="49"/>
      <c r="R63" s="51"/>
      <c r="S63" s="49"/>
      <c r="T63" s="51"/>
      <c r="U63" s="49"/>
      <c r="V63" s="51"/>
    </row>
    <row r="64" spans="2:22">
      <c r="B64" s="49" t="s">
        <v>176</v>
      </c>
      <c r="C64" s="82" t="s">
        <v>3320</v>
      </c>
      <c r="D64" s="51"/>
      <c r="E64" s="49"/>
      <c r="F64" s="49"/>
      <c r="G64" s="49"/>
      <c r="H64" s="49"/>
      <c r="I64" s="49"/>
      <c r="J64" s="49"/>
      <c r="K64" s="49"/>
      <c r="L64" s="51"/>
      <c r="M64" s="49"/>
      <c r="N64" s="49"/>
      <c r="O64" s="51"/>
      <c r="P64" s="49"/>
      <c r="Q64" s="49"/>
      <c r="R64" s="51"/>
      <c r="S64" s="49"/>
      <c r="T64" s="51"/>
      <c r="U64" s="49"/>
      <c r="V64" s="51"/>
    </row>
    <row r="65" spans="2:22">
      <c r="B65" s="49" t="s">
        <v>177</v>
      </c>
      <c r="C65" s="82" t="s">
        <v>3323</v>
      </c>
      <c r="D65" s="53" t="s">
        <v>3398</v>
      </c>
      <c r="E65" s="82"/>
      <c r="F65" s="49"/>
      <c r="G65" s="49"/>
      <c r="H65" s="49"/>
      <c r="I65" s="49"/>
      <c r="J65" s="49"/>
      <c r="K65" s="49"/>
      <c r="L65" s="51"/>
      <c r="M65" s="82" t="s">
        <v>3323</v>
      </c>
      <c r="N65" s="82">
        <v>2011</v>
      </c>
      <c r="O65" s="53" t="s">
        <v>3398</v>
      </c>
      <c r="P65" s="82"/>
      <c r="Q65" s="49"/>
      <c r="R65" s="51"/>
      <c r="S65" s="49"/>
      <c r="T65" s="51"/>
      <c r="U65" s="49"/>
      <c r="V65" s="51"/>
    </row>
    <row r="66" spans="2:22">
      <c r="B66" s="49" t="s">
        <v>178</v>
      </c>
      <c r="C66" s="49"/>
      <c r="D66" s="51"/>
      <c r="E66" s="49"/>
      <c r="F66" s="49"/>
      <c r="G66" s="49"/>
      <c r="H66" s="49"/>
      <c r="I66" s="49"/>
      <c r="J66" s="49"/>
      <c r="K66" s="82" t="s">
        <v>566</v>
      </c>
      <c r="L66" s="51"/>
      <c r="M66" s="49"/>
      <c r="N66" s="49"/>
      <c r="O66" s="51"/>
      <c r="P66" s="49"/>
      <c r="Q66" s="49"/>
      <c r="R66" s="51"/>
      <c r="S66" s="49"/>
      <c r="T66" s="51"/>
      <c r="U66" s="49"/>
      <c r="V66" s="51"/>
    </row>
    <row r="67" spans="2:22">
      <c r="B67" s="49" t="s">
        <v>3705</v>
      </c>
      <c r="C67" s="82" t="s">
        <v>3399</v>
      </c>
      <c r="D67" s="51" t="s">
        <v>3699</v>
      </c>
      <c r="E67" s="82" t="s">
        <v>566</v>
      </c>
      <c r="F67" s="53" t="s">
        <v>3400</v>
      </c>
      <c r="G67" s="49"/>
      <c r="H67" s="49"/>
      <c r="I67" s="49"/>
      <c r="J67" s="49"/>
      <c r="K67" s="49"/>
      <c r="L67" s="51"/>
      <c r="M67" s="82" t="s">
        <v>3349</v>
      </c>
      <c r="N67" s="82">
        <v>2011</v>
      </c>
      <c r="O67" s="51"/>
      <c r="P67" s="49"/>
      <c r="Q67" s="82"/>
      <c r="R67" s="51"/>
      <c r="S67" s="82"/>
      <c r="T67" s="51"/>
      <c r="U67" s="130" t="s">
        <v>3401</v>
      </c>
      <c r="V67" s="53" t="s">
        <v>3402</v>
      </c>
    </row>
    <row r="68" spans="2:22">
      <c r="B68" s="49" t="s">
        <v>180</v>
      </c>
      <c r="C68" s="82" t="s">
        <v>3346</v>
      </c>
      <c r="D68" s="51"/>
      <c r="E68" s="49"/>
      <c r="F68" s="49"/>
      <c r="G68" s="82" t="s">
        <v>566</v>
      </c>
      <c r="H68" s="53" t="s">
        <v>3403</v>
      </c>
      <c r="I68" s="82"/>
      <c r="J68" s="49"/>
      <c r="K68" s="49"/>
      <c r="L68" s="51"/>
      <c r="M68" s="49"/>
      <c r="N68" s="49"/>
      <c r="O68" s="51"/>
      <c r="P68" s="49"/>
      <c r="Q68" s="49"/>
      <c r="R68" s="51"/>
      <c r="S68" s="82" t="s">
        <v>133</v>
      </c>
      <c r="T68" s="51" t="s">
        <v>3404</v>
      </c>
      <c r="U68" s="49"/>
      <c r="V68" s="51"/>
    </row>
    <row r="69" spans="2:22">
      <c r="B69" s="70" t="s">
        <v>284</v>
      </c>
      <c r="C69" s="82"/>
      <c r="D69" s="51"/>
      <c r="E69" s="49"/>
      <c r="F69" s="49"/>
      <c r="G69" s="82"/>
      <c r="H69" s="49"/>
      <c r="I69" s="82"/>
      <c r="J69" s="49"/>
      <c r="K69" s="49"/>
      <c r="L69" s="51"/>
      <c r="M69" s="49"/>
      <c r="N69" s="49"/>
      <c r="O69" s="51"/>
      <c r="P69" s="80" t="s">
        <v>3405</v>
      </c>
      <c r="Q69" s="82">
        <v>2020</v>
      </c>
      <c r="R69" s="53" t="s">
        <v>3406</v>
      </c>
      <c r="S69" s="82"/>
      <c r="T69" s="51"/>
      <c r="U69" s="49"/>
      <c r="V69" s="51"/>
    </row>
    <row r="70" spans="2:22">
      <c r="B70" s="49" t="s">
        <v>70</v>
      </c>
      <c r="C70" s="82" t="s">
        <v>566</v>
      </c>
      <c r="D70" s="51"/>
      <c r="E70" s="49"/>
      <c r="F70" s="49"/>
      <c r="G70" s="49"/>
      <c r="H70" s="49"/>
      <c r="I70" s="49"/>
      <c r="J70" s="49"/>
      <c r="K70" s="49"/>
      <c r="L70" s="51"/>
      <c r="M70" s="49"/>
      <c r="N70" s="49"/>
      <c r="O70" s="51"/>
      <c r="P70" s="49"/>
      <c r="Q70" s="49"/>
      <c r="R70" s="51"/>
      <c r="S70" s="82" t="s">
        <v>133</v>
      </c>
      <c r="T70" s="51"/>
      <c r="U70" s="49"/>
      <c r="V70" s="51"/>
    </row>
    <row r="71" spans="2:22">
      <c r="B71" s="213"/>
      <c r="C71" s="213"/>
      <c r="D71" s="213"/>
      <c r="E71" s="213"/>
      <c r="F71" s="213"/>
      <c r="G71" s="213"/>
      <c r="H71" s="213"/>
      <c r="I71" s="213"/>
      <c r="J71" s="213"/>
      <c r="K71" s="213"/>
      <c r="L71" s="213"/>
      <c r="M71" s="213"/>
      <c r="N71" s="213"/>
      <c r="O71" s="213"/>
      <c r="P71" s="213"/>
      <c r="Q71" s="213"/>
      <c r="R71" s="213"/>
      <c r="S71" s="213"/>
      <c r="T71" s="213"/>
      <c r="U71" s="213"/>
      <c r="V71" s="213"/>
    </row>
    <row r="72" spans="2:22">
      <c r="B72" s="213"/>
      <c r="C72" s="213"/>
      <c r="D72" s="213"/>
      <c r="E72" s="213"/>
      <c r="F72" s="213"/>
      <c r="G72" s="213"/>
      <c r="H72" s="213"/>
      <c r="I72" s="213"/>
      <c r="J72" s="213"/>
      <c r="K72" s="213"/>
      <c r="L72" s="213"/>
      <c r="M72" s="213"/>
      <c r="N72" s="213"/>
      <c r="O72" s="213"/>
      <c r="P72" s="213"/>
      <c r="Q72" s="213"/>
      <c r="R72" s="213"/>
      <c r="S72" s="213"/>
      <c r="T72" s="213"/>
      <c r="U72" s="213"/>
      <c r="V72" s="213"/>
    </row>
    <row r="73" spans="2:22" ht="17.25" customHeight="1">
      <c r="B73" s="112" t="s">
        <v>3407</v>
      </c>
      <c r="C73" s="112"/>
      <c r="D73" s="112"/>
      <c r="E73" s="112"/>
      <c r="F73" s="112"/>
      <c r="G73" s="112"/>
      <c r="H73" s="112"/>
      <c r="I73" s="112"/>
      <c r="J73" s="112"/>
      <c r="K73" s="112"/>
      <c r="L73" s="112"/>
      <c r="M73" s="112"/>
      <c r="N73" s="213"/>
      <c r="O73" s="213"/>
      <c r="P73" s="213"/>
      <c r="Q73" s="213"/>
      <c r="R73" s="213"/>
      <c r="S73" s="213"/>
      <c r="T73" s="213"/>
      <c r="U73" s="213"/>
      <c r="V73" s="213"/>
    </row>
    <row r="74" spans="2:22" ht="17.25" customHeight="1">
      <c r="B74" s="112" t="s">
        <v>3408</v>
      </c>
      <c r="C74" s="112"/>
      <c r="D74" s="112"/>
      <c r="E74" s="112"/>
      <c r="F74" s="112"/>
      <c r="G74" s="112"/>
      <c r="H74" s="112"/>
      <c r="I74" s="112"/>
      <c r="J74" s="112"/>
      <c r="K74" s="112"/>
      <c r="L74" s="112"/>
      <c r="M74" s="112"/>
      <c r="N74" s="213"/>
      <c r="O74" s="213"/>
      <c r="P74" s="213"/>
      <c r="Q74" s="213"/>
      <c r="R74" s="213"/>
      <c r="S74" s="213"/>
      <c r="T74" s="213"/>
      <c r="U74" s="213"/>
      <c r="V74" s="213"/>
    </row>
    <row r="75" spans="2:22">
      <c r="B75" s="219" t="s">
        <v>3706</v>
      </c>
    </row>
  </sheetData>
  <hyperlinks>
    <hyperlink ref="H9" r:id="rId1" location="gref" display="https://www.renewableenergyworld.com/2016/06/30/argentina-launches-innovative-renewables-program/ - gref" xr:uid="{09942C55-6C65-490D-8602-DFEB7A9D2B34}"/>
    <hyperlink ref="J9" r:id="rId2" display="https://www.ey.com/Publication/vwLUAssets/Argentina_adds_new_benefits_and_extends_promotional_regime_for_utilization_of_renewable_energy_sources/$FILE/2015G_CM5955_AR adds new benefits and extends promo regime for utilization of renewable energy sources.pdf" xr:uid="{8AE8EE6B-40A4-42E7-8AEC-0ADDB5E2DA24}"/>
    <hyperlink ref="L9" r:id="rId3" xr:uid="{6BDA3F87-DE25-4716-9D88-D694735B854A}"/>
    <hyperlink ref="D10" r:id="rId4" xr:uid="{BC739957-E56B-4396-971B-D72D5375E7D2}"/>
    <hyperlink ref="D11" r:id="rId5" xr:uid="{EC86AA9D-BE30-4296-976B-335E6323DF57}"/>
    <hyperlink ref="J12" r:id="rId6" xr:uid="{183F94EA-3B77-4212-80E7-BF889F1D0AF5}"/>
    <hyperlink ref="J14" r:id="rId7" xr:uid="{EF3A2A9D-8657-4034-AB90-2119BA631E6E}"/>
    <hyperlink ref="D15" r:id="rId8" xr:uid="{E3B92574-648F-4613-9EC3-A3C4FD6606D5}"/>
    <hyperlink ref="H16" r:id="rId9" display="https://www.canada.ca/en/revenue-agency/services/tax/technical-information/income-tax/income-tax-folios-index/series-3-property-investments-savings-plans/series-3-property-investments-savings-plan-folio-8-resource-properties/income-tax-folio-s3-f8-c2-tax-incentives-clean-energy-equipment.html" xr:uid="{71820B94-C117-4F5F-99C8-DF79E31713E1}"/>
    <hyperlink ref="J16" r:id="rId10" display="https://www.canada.ca/en/revenue-agency/services/tax/technical-information/income-tax/income-tax-folios-index/series-3-property-investments-savings-plans/series-3-property-investments-savings-plan-folio-8-resource-properties/income-tax-folio-s3-f8-c2-tax-incentives-clean-energy-equipment.html" xr:uid="{66CDF5A2-7FE5-4995-882A-4E309E048E70}"/>
    <hyperlink ref="D18" r:id="rId11" xr:uid="{8B91F958-DA5F-405D-A5A6-CFAC6F7202AE}"/>
    <hyperlink ref="J18" r:id="rId12" xr:uid="{0253B439-C8BA-499C-8BA7-F553A482E977}"/>
    <hyperlink ref="D19" r:id="rId13" display="https://www.iea.org/policies/6475-china-13th-geothermal-energy-development-five-year-plan-2016-2020?country=People%27s%20Republic%20Of%20China&amp;jurisdiction=National&amp;qs=chi&amp;sector=Buildings%2CResidential%2CGeneration%2CIndustry%2CMulti-sector%2CUtilities&amp;type=Fiscal%2Ffinancial%20incentives%2CEconomic%20instruments%2CGrants%2Fsubsidy%2CMarket-based%20instruments%2CDirect%20investment" xr:uid="{069FB453-5628-46A6-BB29-06F2FFDB9793}"/>
    <hyperlink ref="J20" r:id="rId14" display="https://www.iea.org/policies/6147-regulations-on-the-efficient-use-of-energy-and-tax-incentives?country=Costa%20Rica&amp;jurisdiction=National&amp;qs=COSTA&amp;sector=Buildings%2CResidential%2CGeneration%2CIndustry%2CMulti-sector%2CUtilities&amp;type=Fiscal%2Ffinancial%20incentives%2CEconomic%20instruments%2CGrants%2Fsubsidy%2CMarket-based%20instruments%2CDirect%20investment" xr:uid="{ECE7CA07-9DC1-48E6-82A0-C80717CC2692}"/>
    <hyperlink ref="D23" r:id="rId15" xr:uid="{6F97E0E0-D6CB-4D64-A1D6-CF09A63468DD}"/>
    <hyperlink ref="J23" r:id="rId16" xr:uid="{9B43B34B-4ADC-4385-BC36-090676935F47}"/>
    <hyperlink ref="J24" r:id="rId17" xr:uid="{012E7C19-9432-468A-A89E-33C5145A0985}"/>
    <hyperlink ref="O24" r:id="rId18" xr:uid="{936510DA-C846-44F3-832B-18D38F1ECEC4}"/>
    <hyperlink ref="R24" r:id="rId19" xr:uid="{96311312-0C13-4D25-BC88-628931AF200F}"/>
    <hyperlink ref="J25" r:id="rId20" display="https://www.iea.org/policies/4859-new-national-renewable-energy-strategy?country=Egypt&amp;jurisdiction=National&amp;qs=EGY&amp;sector=Buildings%2CResidential%2CGeneration%2CIndustry%2CMulti-sector%2CUtilities&amp;type=Fiscal%2Ffinancial%20incentives%2CEconomic%20instruments%2CGrants%2Fsubsidy%2CMarket-based%20instruments%2CDirect%20investment" xr:uid="{C2E12F7B-2A48-45FF-8169-E34411C52817}"/>
    <hyperlink ref="D26" r:id="rId21" xr:uid="{C8C6599A-4DF1-40AD-8030-601B554E2355}"/>
    <hyperlink ref="D27" r:id="rId22" xr:uid="{702E9E49-C0AB-4574-88B2-46103347DA1C}"/>
    <hyperlink ref="V27" r:id="rId23" xr:uid="{D711DB8C-BEB2-4BD8-92F2-00944DC9D88E}"/>
    <hyperlink ref="L30" r:id="rId24" xr:uid="{B0DF0F7A-63A7-4380-B1A1-463D7A3686B8}"/>
    <hyperlink ref="R30" r:id="rId25" location=":~:text=Oil%20burners%20are%20completely%20banned,the%20luxury%20of%20pre%2Dplanning." display="https://heatpumpingtechnologies.org/germany-new-regulations-likely-drive-heat-pump-market/ - :~:text=Oil%20burners%20are%20completely%20banned,the%20luxury%20of%20pre%2Dplanning." xr:uid="{A971DD44-FC8E-4801-B518-519B4ECDFFE1}"/>
    <hyperlink ref="V30" r:id="rId26" xr:uid="{A4C1533C-5472-4715-877E-2C5BC3499412}"/>
    <hyperlink ref="O31" r:id="rId27" display="https://www.iea.org/policies/6559-greece-auctions-awarding-feed-in-premiums?jurisdiction=National&amp;qs=BRAZ&amp;sector=Utilities%2CHeating%20and%20Cooling&amp;status=In%20Force&amp;type=Fiscal%2Ffinancial%20incentives%2CEconomic%20instruments%2CGrants%2Fsubsidy%2CMarket-based%20instruments%2CDirect%20investment%2CFeed-in%20tariffs%2Fpremiums%2CTax%20relief&amp;year=desc" xr:uid="{5BD40163-48DF-42CB-83F8-3F9022D4386E}"/>
    <hyperlink ref="D32" r:id="rId28" xr:uid="{9504DB6A-EA7B-4010-AEA9-117D122127A7}"/>
    <hyperlink ref="J34" r:id="rId29" xr:uid="{F86DB848-B9D8-4364-A60B-390627EFFF4F}"/>
    <hyperlink ref="O34" r:id="rId30" display="https://www.iea.org/policies/6536-ireland-heat-ongoing-operational-support-the-tariff?jurisdiction=National&amp;qs=BRAZ&amp;sector=Utilities%2CHeating%20and%20Cooling&amp;status=In%20Force&amp;type=Fiscal%2Ffinancial%20incentives%2CEconomic%20instruments%2CGrants%2Fsubsidy%2CMarket-based%20instruments%2CDirect%20investment%2CFeed-in%20tariffs%2Fpremiums%2CTax%20relief&amp;year=desc" xr:uid="{C1BBCDAB-77A1-4D12-B953-E8ACF64AD360}"/>
    <hyperlink ref="D36" r:id="rId31" xr:uid="{165E1523-8274-479A-BAA7-3F29AF61DE20}"/>
    <hyperlink ref="D37" r:id="rId32" display="https://www.iea.org/policies/5789-promotion-of-new-and-renewable-energy?jurisdiction=National&amp;q=JAPAN&amp;sector=Buildings%2CResidential%2CGeneration%2CIndustry%2CMulti-sector%2CUtilities&amp;type=Fiscal%2Ffinancial%20incentives%2CEconomic%20instruments%2CGrants%2Fsubsidy%2CMarket-based%20instruments%2CDirect%20investment" xr:uid="{C5A947D9-783D-4C73-94E6-845907C2D40A}"/>
    <hyperlink ref="D38" r:id="rId33" xr:uid="{3FBA4CCB-3872-48B9-A796-9A8568887976}"/>
    <hyperlink ref="J40" r:id="rId34" xr:uid="{79F93A45-1DE5-4DDE-8A5B-8F211FAFBB90}"/>
    <hyperlink ref="L41" r:id="rId35" display="https://www.iea.org/policies/482-national-energy-efficiency-and-renewable-energy-action-neerea?jurisdiction=National&amp;q=LEBANON&amp;sector=Buildings%2CResidential%2CGeneration%2CIndustry%2CMulti-sector%2CUtilities&amp;type=Fiscal%2Ffinancial%20incentives%2CEconomic%20instruments%2CGrants%2Fsubsidy%2CMarket-based%20instruments%2CDirect%20investment" xr:uid="{8E4AC0AB-DAEB-468C-B0F6-FAA3C0195D8B}"/>
    <hyperlink ref="D42" r:id="rId36" xr:uid="{143CD32C-C48C-4E50-B8C1-9C328EA049A0}"/>
    <hyperlink ref="J42" r:id="rId37" xr:uid="{9A1F8F31-B3C4-4D1A-B209-756441F4C9C8}"/>
    <hyperlink ref="L42" r:id="rId38" xr:uid="{85746682-7059-4A4A-8D87-63FBE1A2D79A}"/>
    <hyperlink ref="O42" r:id="rId39" xr:uid="{8AD65A52-8836-4166-9362-33ED4A1315DF}"/>
    <hyperlink ref="D43" r:id="rId40" xr:uid="{4806A592-054E-47C5-9E60-A6B0BAF17D2A}"/>
    <hyperlink ref="D47" r:id="rId41" xr:uid="{00447340-C53B-4FD4-996B-D8FF83393A99}"/>
    <hyperlink ref="D48" r:id="rId42" xr:uid="{A73F7C47-A42D-456B-B42A-6BBDCD3073C9}"/>
    <hyperlink ref="D50" r:id="rId43" xr:uid="{C939B3F4-4384-41D6-9CF2-4A604286E2E8}"/>
    <hyperlink ref="D51" r:id="rId44" xr:uid="{E4DC885A-1293-4108-888E-1F899072F2A6}"/>
    <hyperlink ref="R52" r:id="rId45" display="https://ec.europa.eu/growth/tools-databases/tris/en/search/?trisaction=search.detail&amp;year=2020&amp;num=9007" xr:uid="{50BC632A-1608-4DE2-8139-57DBE7959439}"/>
    <hyperlink ref="D53" r:id="rId46" xr:uid="{B7B6D71E-1544-4771-BAED-6484C9B450B9}"/>
    <hyperlink ref="D54" r:id="rId47" xr:uid="{FDBFF7B7-451D-40DA-AE0B-8150D39925EC}"/>
    <hyperlink ref="L54" r:id="rId48" xr:uid="{9F61F629-B823-4E4F-AC5E-D286008AE92F}"/>
    <hyperlink ref="D55" r:id="rId49" xr:uid="{C401A9E0-05C6-4EB7-B7DB-9F0C02DEB236}"/>
    <hyperlink ref="D57" r:id="rId50" xr:uid="{0E12B1D0-E23A-4012-A3E8-6999C5A65909}"/>
    <hyperlink ref="D58" r:id="rId51" xr:uid="{A9F21B37-CA35-4610-9597-99CA154FDA4F}"/>
    <hyperlink ref="D59" r:id="rId52" display="https://www.iea.org/policies/578-energy-efficiency-and-demand-side-management-eedsm-programme?country=South%20Africa&amp;jurisdiction=National&amp;page=2&amp;qs=SOUTH%20AFRI&amp;sector=Buildings%2CResidential%2CGeneration%2CIndustry%2CMulti-sector%2CUtilities&amp;type=Fiscal%2Ffinancial%20incentives%2CEconomic%20instruments%2CGrants%2Fsubsidy%2CMarket-based%20instruments%2CDirect%20investment" xr:uid="{7C36C5AA-B5AA-421A-AF67-AF867A1101DC}"/>
    <hyperlink ref="D60" r:id="rId53" xr:uid="{B207A229-EF80-492C-B3C1-483AA373FF3F}"/>
    <hyperlink ref="J60" r:id="rId54" xr:uid="{EE0898E7-1379-4929-A0E0-CFFC782D436B}"/>
    <hyperlink ref="J61" r:id="rId55" xr:uid="{2662A130-20CE-43AC-A1CF-17E2EC244F5E}"/>
    <hyperlink ref="D62" r:id="rId56" display="https://www.iea.org/policies/5024-building-renovation-program-das-gebaudeprogramm-le-programme-batiments?country=Switzerland&amp;jurisdiction=National&amp;q=SWITZERLAND&amp;sector=Buildings%2CResidential%2CGeneration%2CIndustry%2CMulti-sector%2CUtilities&amp;type=Fiscal%2Ffinancial%20incentives%2CEconomic%20instruments%2CGrants%2Fsubsidy%2CMarket-based%20instruments%2CDirect%20investment" xr:uid="{FB6AD312-6048-471A-AC2D-A100EC68771E}"/>
    <hyperlink ref="D63" r:id="rId57" display="https://www.iea.org/policies/1233-energy-conservation-promotion-fund-encon-fund?country=Thailand&amp;jurisdiction=National&amp;qs=THAILAN&amp;sector=Buildings%2CResidential%2CGeneration%2CIndustry%2CMulti-sector%2CUtilities&amp;type=Fiscal%2Ffinancial%20incentives%2CEconomic%20instruments%2CGrants%2Fsubsidy%2CMarket-based%20instruments%2CDirect%20investment" xr:uid="{0A248DCA-BDDC-44AB-BFFD-F93446DC309D}"/>
    <hyperlink ref="D65" r:id="rId58" display="https://www.iea.org/policies/5055-renewable-energy-law-2010?country=Turkey&amp;jurisdiction=National&amp;qs=TURKE&amp;sector=Buildings%2CResidential%2CGeneration%2CIndustry%2CMulti-sector%2CUtilities&amp;type=Fiscal%2Ffinancial%20incentives%2CEconomic%20instruments%2CGrants%2Fsubsidy%2CMarket-based%20instruments%2CDirect%20investment" xr:uid="{39033242-9117-44B2-ADEA-F0802E5E01DE}"/>
    <hyperlink ref="O65" r:id="rId59" display="https://www.iea.org/policies/5055-renewable-energy-law-2010?country=Turkey&amp;jurisdiction=National&amp;qs=TURKE&amp;sector=Buildings%2CResidential%2CGeneration%2CIndustry%2CMulti-sector%2CUtilities&amp;type=Fiscal%2Ffinancial%20incentives%2CEconomic%20instruments%2CGrants%2Fsubsidy%2CMarket-based%20instruments%2CDirect%20investment" xr:uid="{F2A20B8F-9B22-4D9B-B4F8-96BD8E49AF89}"/>
    <hyperlink ref="F67" r:id="rId60" xr:uid="{74A2915B-70E9-4CC4-98E2-3311B968CDDF}"/>
    <hyperlink ref="V67" r:id="rId61" location=":~:text=The%20Clean%20Growth%20Fund%20will,and%20building%20energy%20efficiency%20sectors." display="https://www.gov.uk/government/news/government-launches-new-40-million-clean-growth-fund-to-supercharge-green-start-ups - :~:text=The%20Clean%20Growth%20Fund%20will,and%20building%20energy%20efficiency%20sectors." xr:uid="{85AA66E4-39D5-41E4-BE88-20ADDFE7092D}"/>
    <hyperlink ref="H68" r:id="rId62" xr:uid="{B8DF464B-F959-4E14-A950-06180FCA5B80}"/>
    <hyperlink ref="R69" r:id="rId63" xr:uid="{067DAC1B-AD4F-402C-9E3C-256C578F7E3A}"/>
    <hyperlink ref="A1" location="Contents!A1" display="Table of Contents" xr:uid="{C99A5A1F-0389-42F1-92BA-E61D5E46C5C7}"/>
  </hyperlinks>
  <pageMargins left="0.7" right="0.7" top="0.75" bottom="0.75" header="0.3" footer="0.3"/>
  <pageSetup orientation="portrait" verticalDpi="0" r:id="rId64"/>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038ED3-2DAA-49BF-8F36-169A9605861B}">
  <sheetPr>
    <tabColor theme="7"/>
  </sheetPr>
  <dimension ref="A1:I143"/>
  <sheetViews>
    <sheetView workbookViewId="0"/>
  </sheetViews>
  <sheetFormatPr defaultRowHeight="15"/>
  <cols>
    <col min="1" max="1" width="17" style="40" bestFit="1" customWidth="1"/>
    <col min="2" max="2" width="25.42578125" customWidth="1"/>
    <col min="3" max="3" width="17" customWidth="1"/>
    <col min="4" max="4" width="16.5703125" customWidth="1"/>
    <col min="5" max="5" width="70.5703125" customWidth="1"/>
    <col min="6" max="6" width="27.5703125" customWidth="1"/>
  </cols>
  <sheetData>
    <row r="1" spans="1:9" ht="15.75" customHeight="1">
      <c r="A1" s="232" t="s">
        <v>3717</v>
      </c>
      <c r="B1" s="102" t="s">
        <v>4579</v>
      </c>
      <c r="C1" s="102"/>
      <c r="D1" s="102"/>
      <c r="E1" s="225"/>
      <c r="F1" s="226"/>
      <c r="G1" s="225"/>
    </row>
    <row r="2" spans="1:9">
      <c r="B2" s="108" t="s">
        <v>3409</v>
      </c>
      <c r="C2" s="93"/>
      <c r="D2" s="93"/>
      <c r="E2" s="93"/>
      <c r="F2" s="198"/>
      <c r="G2" s="93"/>
    </row>
    <row r="3" spans="1:9" ht="22.5" customHeight="1">
      <c r="B3" s="211"/>
      <c r="C3" s="93"/>
      <c r="D3" s="93"/>
      <c r="E3" s="93"/>
      <c r="F3" s="93"/>
      <c r="G3" s="93"/>
      <c r="H3" s="91"/>
      <c r="I3" s="91"/>
    </row>
    <row r="4" spans="1:9" ht="26.25">
      <c r="B4" s="182" t="s">
        <v>0</v>
      </c>
      <c r="C4" s="182" t="s">
        <v>3410</v>
      </c>
      <c r="D4" s="182" t="s">
        <v>3411</v>
      </c>
      <c r="E4" s="182" t="s">
        <v>3412</v>
      </c>
      <c r="F4" s="46" t="s">
        <v>3413</v>
      </c>
      <c r="G4" s="182" t="s">
        <v>540</v>
      </c>
    </row>
    <row r="5" spans="1:9">
      <c r="B5" s="49" t="s">
        <v>676</v>
      </c>
      <c r="C5" s="52">
        <v>2007</v>
      </c>
      <c r="D5" s="52"/>
      <c r="E5" s="49"/>
      <c r="F5" s="129"/>
      <c r="G5" s="51"/>
    </row>
    <row r="6" spans="1:9">
      <c r="B6" s="49" t="s">
        <v>32</v>
      </c>
      <c r="C6" s="52">
        <v>2002</v>
      </c>
      <c r="D6" s="52"/>
      <c r="E6" s="49"/>
      <c r="F6" s="129"/>
      <c r="G6" s="51"/>
    </row>
    <row r="7" spans="1:9">
      <c r="B7" s="49" t="s">
        <v>552</v>
      </c>
      <c r="C7" s="52" t="s">
        <v>3414</v>
      </c>
      <c r="D7" s="52"/>
      <c r="E7" s="49"/>
      <c r="F7" s="129"/>
      <c r="G7" s="51"/>
    </row>
    <row r="8" spans="1:9">
      <c r="B8" s="57" t="s">
        <v>2426</v>
      </c>
      <c r="C8" s="52">
        <v>2011</v>
      </c>
      <c r="D8" s="52"/>
      <c r="E8" s="49"/>
      <c r="F8" s="129"/>
      <c r="G8" s="53" t="s">
        <v>3415</v>
      </c>
    </row>
    <row r="9" spans="1:9">
      <c r="B9" s="49" t="s">
        <v>69</v>
      </c>
      <c r="C9" s="52">
        <v>2006</v>
      </c>
      <c r="D9" s="52"/>
      <c r="E9" s="49"/>
      <c r="F9" s="129"/>
      <c r="G9" s="51"/>
    </row>
    <row r="10" spans="1:9">
      <c r="B10" s="49" t="s">
        <v>678</v>
      </c>
      <c r="C10" s="52">
        <v>2001</v>
      </c>
      <c r="D10" s="52"/>
      <c r="E10" s="49"/>
      <c r="F10" s="129"/>
      <c r="G10" s="51"/>
    </row>
    <row r="11" spans="1:9">
      <c r="B11" s="49" t="s">
        <v>132</v>
      </c>
      <c r="C11" s="52" t="s">
        <v>3416</v>
      </c>
      <c r="D11" s="52"/>
      <c r="E11" s="49"/>
      <c r="F11" s="129"/>
      <c r="G11" s="53" t="s">
        <v>3417</v>
      </c>
    </row>
    <row r="12" spans="1:9">
      <c r="B12" s="220" t="s">
        <v>274</v>
      </c>
      <c r="C12" s="76">
        <v>2009</v>
      </c>
      <c r="D12" s="52">
        <v>2011</v>
      </c>
      <c r="E12" s="49"/>
      <c r="F12" s="129"/>
      <c r="G12" s="53" t="s">
        <v>3418</v>
      </c>
    </row>
    <row r="13" spans="1:9">
      <c r="B13" s="220" t="s">
        <v>351</v>
      </c>
      <c r="C13" s="76">
        <v>2009</v>
      </c>
      <c r="D13" s="52">
        <v>2016</v>
      </c>
      <c r="E13" s="49"/>
      <c r="F13" s="129"/>
      <c r="G13" s="53" t="s">
        <v>3418</v>
      </c>
    </row>
    <row r="14" spans="1:9">
      <c r="B14" s="70" t="s">
        <v>353</v>
      </c>
      <c r="C14" s="76">
        <v>2008</v>
      </c>
      <c r="D14" s="52"/>
      <c r="E14" s="49" t="s">
        <v>3419</v>
      </c>
      <c r="F14" s="129"/>
      <c r="G14" s="53" t="s">
        <v>3420</v>
      </c>
    </row>
    <row r="15" spans="1:9">
      <c r="B15" s="71" t="s">
        <v>317</v>
      </c>
      <c r="C15" s="76">
        <v>2007</v>
      </c>
      <c r="D15" s="52"/>
      <c r="E15" s="49"/>
      <c r="F15" s="129"/>
      <c r="G15" s="53" t="s">
        <v>3418</v>
      </c>
    </row>
    <row r="16" spans="1:9">
      <c r="B16" s="71" t="s">
        <v>792</v>
      </c>
      <c r="C16" s="76">
        <v>2009</v>
      </c>
      <c r="D16" s="52"/>
      <c r="E16" s="49"/>
      <c r="F16" s="129" t="s">
        <v>3421</v>
      </c>
      <c r="G16" s="53" t="s">
        <v>3418</v>
      </c>
    </row>
    <row r="17" spans="2:7">
      <c r="B17" s="220" t="s">
        <v>793</v>
      </c>
      <c r="C17" s="76">
        <v>2010</v>
      </c>
      <c r="D17" s="52">
        <v>2011</v>
      </c>
      <c r="E17" s="49"/>
      <c r="F17" s="129"/>
      <c r="G17" s="51"/>
    </row>
    <row r="18" spans="2:7">
      <c r="B18" s="57" t="s">
        <v>134</v>
      </c>
      <c r="C18" s="52">
        <v>2002</v>
      </c>
      <c r="D18" s="52"/>
      <c r="E18" s="49"/>
      <c r="F18" s="129"/>
      <c r="G18" s="51"/>
    </row>
    <row r="19" spans="2:7">
      <c r="B19" s="57" t="s">
        <v>570</v>
      </c>
      <c r="C19" s="52">
        <v>2018</v>
      </c>
      <c r="D19" s="52"/>
      <c r="E19" s="129"/>
      <c r="F19" s="49"/>
      <c r="G19" s="53" t="s">
        <v>1944</v>
      </c>
    </row>
    <row r="20" spans="2:7">
      <c r="B20" s="57" t="s">
        <v>680</v>
      </c>
      <c r="C20" s="52">
        <v>2010</v>
      </c>
      <c r="D20" s="52"/>
      <c r="E20" s="49"/>
      <c r="F20" s="129"/>
      <c r="G20" s="51"/>
    </row>
    <row r="21" spans="2:7">
      <c r="B21" s="57" t="s">
        <v>682</v>
      </c>
      <c r="C21" s="52">
        <v>2010</v>
      </c>
      <c r="D21" s="52"/>
      <c r="E21" s="49"/>
      <c r="F21" s="129"/>
      <c r="G21" s="51"/>
    </row>
    <row r="22" spans="2:7">
      <c r="B22" s="57" t="s">
        <v>684</v>
      </c>
      <c r="C22" s="52">
        <v>2010</v>
      </c>
      <c r="D22" s="52"/>
      <c r="E22" s="49"/>
      <c r="F22" s="129"/>
      <c r="G22" s="51"/>
    </row>
    <row r="23" spans="2:7">
      <c r="B23" s="221" t="s">
        <v>72</v>
      </c>
      <c r="C23" s="52"/>
      <c r="D23" s="52">
        <v>2002</v>
      </c>
      <c r="E23" s="49"/>
      <c r="F23" s="129"/>
      <c r="G23" s="51"/>
    </row>
    <row r="24" spans="2:7">
      <c r="B24" s="57" t="s">
        <v>137</v>
      </c>
      <c r="C24" s="52">
        <v>2007</v>
      </c>
      <c r="D24" s="52"/>
      <c r="E24" s="49"/>
      <c r="F24" s="129"/>
      <c r="G24" s="51"/>
    </row>
    <row r="25" spans="2:7">
      <c r="B25" s="57" t="s">
        <v>138</v>
      </c>
      <c r="C25" s="52"/>
      <c r="D25" s="52"/>
      <c r="E25" s="49"/>
      <c r="F25" s="129"/>
      <c r="G25" s="51"/>
    </row>
    <row r="26" spans="2:7">
      <c r="B26" s="70" t="s">
        <v>3709</v>
      </c>
      <c r="C26" s="76">
        <v>2011</v>
      </c>
      <c r="D26" s="52"/>
      <c r="E26" s="49"/>
      <c r="F26" s="129"/>
      <c r="G26" s="51"/>
    </row>
    <row r="27" spans="2:7">
      <c r="B27" s="220" t="s">
        <v>366</v>
      </c>
      <c r="C27" s="52"/>
      <c r="D27" s="76">
        <v>2006</v>
      </c>
      <c r="E27" s="49"/>
      <c r="F27" s="129"/>
      <c r="G27" s="51"/>
    </row>
    <row r="28" spans="2:7">
      <c r="B28" s="71" t="s">
        <v>312</v>
      </c>
      <c r="C28" s="76">
        <v>2004</v>
      </c>
      <c r="D28" s="52"/>
      <c r="E28" s="49"/>
      <c r="F28" s="129"/>
      <c r="G28" s="51"/>
    </row>
    <row r="29" spans="2:7">
      <c r="B29" s="222" t="s">
        <v>139</v>
      </c>
      <c r="C29" s="52">
        <v>2016</v>
      </c>
      <c r="D29" s="52"/>
      <c r="E29" s="49"/>
      <c r="F29" s="129"/>
      <c r="G29" s="53" t="s">
        <v>3422</v>
      </c>
    </row>
    <row r="30" spans="2:7">
      <c r="B30" s="49" t="s">
        <v>3710</v>
      </c>
      <c r="C30" s="52">
        <v>2005</v>
      </c>
      <c r="D30" s="52"/>
      <c r="E30" s="49" t="s">
        <v>3423</v>
      </c>
      <c r="F30" s="129"/>
      <c r="G30" s="51" t="s">
        <v>3424</v>
      </c>
    </row>
    <row r="31" spans="2:7">
      <c r="B31" s="57" t="s">
        <v>285</v>
      </c>
      <c r="C31" s="52">
        <v>2009</v>
      </c>
      <c r="D31" s="52"/>
      <c r="E31" s="49" t="s">
        <v>3425</v>
      </c>
      <c r="F31" s="129"/>
      <c r="G31" s="66" t="s">
        <v>3707</v>
      </c>
    </row>
    <row r="32" spans="2:7">
      <c r="B32" s="57" t="s">
        <v>370</v>
      </c>
      <c r="C32" s="52">
        <v>2007</v>
      </c>
      <c r="D32" s="52"/>
      <c r="E32" s="49"/>
      <c r="F32" s="129"/>
      <c r="G32" s="51"/>
    </row>
    <row r="33" spans="2:7">
      <c r="B33" s="49" t="s">
        <v>141</v>
      </c>
      <c r="C33" s="52">
        <v>2003</v>
      </c>
      <c r="D33" s="52"/>
      <c r="E33" s="49"/>
      <c r="F33" s="129"/>
      <c r="G33" s="51"/>
    </row>
    <row r="34" spans="2:7">
      <c r="B34" s="223" t="s">
        <v>142</v>
      </c>
      <c r="C34" s="52" t="s">
        <v>3426</v>
      </c>
      <c r="D34" s="52"/>
      <c r="E34" s="49"/>
      <c r="F34" s="129"/>
      <c r="G34" s="51"/>
    </row>
    <row r="35" spans="2:7">
      <c r="B35" s="49" t="s">
        <v>143</v>
      </c>
      <c r="C35" s="52">
        <v>1993</v>
      </c>
      <c r="D35" s="52"/>
      <c r="E35" s="49"/>
      <c r="F35" s="129"/>
      <c r="G35" s="51"/>
    </row>
    <row r="36" spans="2:7">
      <c r="B36" s="221" t="s">
        <v>56</v>
      </c>
      <c r="C36" s="52"/>
      <c r="D36" s="52">
        <v>2007</v>
      </c>
      <c r="E36" s="49"/>
      <c r="F36" s="129"/>
      <c r="G36" s="53" t="s">
        <v>3427</v>
      </c>
    </row>
    <row r="37" spans="2:7">
      <c r="B37" s="57" t="s">
        <v>66</v>
      </c>
      <c r="C37" s="52">
        <v>2005</v>
      </c>
      <c r="D37" s="52"/>
      <c r="E37" s="49"/>
      <c r="F37" s="129"/>
      <c r="G37" s="51"/>
    </row>
    <row r="38" spans="2:7">
      <c r="B38" s="57" t="s">
        <v>63</v>
      </c>
      <c r="C38" s="52">
        <v>2014</v>
      </c>
      <c r="D38" s="52"/>
      <c r="E38" s="49"/>
      <c r="F38" s="129"/>
      <c r="G38" s="51"/>
    </row>
    <row r="39" spans="2:7">
      <c r="B39" s="57" t="s">
        <v>144</v>
      </c>
      <c r="C39" s="52">
        <v>2003</v>
      </c>
      <c r="D39" s="52"/>
      <c r="E39" s="49"/>
      <c r="F39" s="129"/>
      <c r="G39" s="51"/>
    </row>
    <row r="40" spans="2:7">
      <c r="B40" s="57" t="s">
        <v>146</v>
      </c>
      <c r="C40" s="52">
        <v>2007</v>
      </c>
      <c r="D40" s="52"/>
      <c r="E40" s="49"/>
      <c r="F40" s="129"/>
      <c r="G40" s="51"/>
    </row>
    <row r="41" spans="2:7">
      <c r="B41" s="57" t="s">
        <v>147</v>
      </c>
      <c r="C41" s="52">
        <v>2001</v>
      </c>
      <c r="D41" s="52"/>
      <c r="E41" s="80" t="s">
        <v>3428</v>
      </c>
      <c r="F41" s="129" t="s">
        <v>3429</v>
      </c>
      <c r="G41" s="53" t="s">
        <v>3430</v>
      </c>
    </row>
    <row r="42" spans="2:7">
      <c r="B42" s="49" t="s">
        <v>148</v>
      </c>
      <c r="C42" s="52">
        <v>1990</v>
      </c>
      <c r="D42" s="52"/>
      <c r="E42" s="49" t="s">
        <v>3431</v>
      </c>
      <c r="F42" s="129"/>
      <c r="G42" s="53" t="s">
        <v>3432</v>
      </c>
    </row>
    <row r="43" spans="2:7">
      <c r="B43" s="57" t="s">
        <v>51</v>
      </c>
      <c r="C43" s="52">
        <v>2011</v>
      </c>
      <c r="D43" s="52"/>
      <c r="E43" s="49"/>
      <c r="F43" s="129"/>
      <c r="G43" s="51"/>
    </row>
    <row r="44" spans="2:7">
      <c r="B44" s="57" t="s">
        <v>149</v>
      </c>
      <c r="C44" s="52">
        <v>1994</v>
      </c>
      <c r="D44" s="52"/>
      <c r="E44" s="49"/>
      <c r="F44" s="129"/>
      <c r="G44" s="51"/>
    </row>
    <row r="45" spans="2:7">
      <c r="B45" s="57" t="s">
        <v>49</v>
      </c>
      <c r="C45" s="52" t="s">
        <v>3414</v>
      </c>
      <c r="D45" s="52"/>
      <c r="E45" s="49"/>
      <c r="F45" s="129"/>
      <c r="G45" s="51"/>
    </row>
    <row r="46" spans="2:7">
      <c r="B46" s="57" t="s">
        <v>150</v>
      </c>
      <c r="C46" s="52">
        <v>2003</v>
      </c>
      <c r="D46" s="52"/>
      <c r="E46" s="49"/>
      <c r="F46" s="129"/>
      <c r="G46" s="51"/>
    </row>
    <row r="47" spans="2:7">
      <c r="B47" s="57" t="s">
        <v>41</v>
      </c>
      <c r="C47" s="52">
        <v>1993</v>
      </c>
      <c r="D47" s="52"/>
      <c r="E47" s="49"/>
      <c r="F47" s="129"/>
      <c r="G47" s="51"/>
    </row>
    <row r="48" spans="2:7">
      <c r="B48" s="71" t="s">
        <v>2722</v>
      </c>
      <c r="C48" s="76">
        <v>2004</v>
      </c>
      <c r="D48" s="52"/>
      <c r="E48" s="49"/>
      <c r="F48" s="129"/>
      <c r="G48" s="51"/>
    </row>
    <row r="49" spans="2:7">
      <c r="B49" s="71" t="s">
        <v>2522</v>
      </c>
      <c r="C49" s="76" t="s">
        <v>3414</v>
      </c>
      <c r="D49" s="52"/>
      <c r="E49" s="49"/>
      <c r="F49" s="129"/>
      <c r="G49" s="51"/>
    </row>
    <row r="50" spans="2:7">
      <c r="B50" s="70" t="s">
        <v>3433</v>
      </c>
      <c r="C50" s="76">
        <v>2008</v>
      </c>
      <c r="D50" s="52"/>
      <c r="E50" s="49"/>
      <c r="F50" s="129"/>
      <c r="G50" s="51"/>
    </row>
    <row r="51" spans="2:7">
      <c r="B51" s="70" t="s">
        <v>2729</v>
      </c>
      <c r="C51" s="76">
        <v>2008</v>
      </c>
      <c r="D51" s="52"/>
      <c r="E51" s="49"/>
      <c r="F51" s="129"/>
      <c r="G51" s="51"/>
    </row>
    <row r="52" spans="2:7">
      <c r="B52" s="70" t="s">
        <v>3434</v>
      </c>
      <c r="C52" s="76">
        <v>2008</v>
      </c>
      <c r="D52" s="52"/>
      <c r="E52" s="49"/>
      <c r="F52" s="129"/>
      <c r="G52" s="51"/>
    </row>
    <row r="53" spans="2:7">
      <c r="B53" s="70" t="s">
        <v>2524</v>
      </c>
      <c r="C53" s="76" t="s">
        <v>3414</v>
      </c>
      <c r="D53" s="52"/>
      <c r="E53" s="49"/>
      <c r="F53" s="129"/>
      <c r="G53" s="51"/>
    </row>
    <row r="54" spans="2:7">
      <c r="B54" s="70" t="s">
        <v>3435</v>
      </c>
      <c r="C54" s="76" t="s">
        <v>3414</v>
      </c>
      <c r="D54" s="52"/>
      <c r="E54" s="49"/>
      <c r="F54" s="129"/>
      <c r="G54" s="51"/>
    </row>
    <row r="55" spans="2:7">
      <c r="B55" s="70" t="s">
        <v>3436</v>
      </c>
      <c r="C55" s="76" t="s">
        <v>3414</v>
      </c>
      <c r="D55" s="52"/>
      <c r="E55" s="49"/>
      <c r="F55" s="129"/>
      <c r="G55" s="51"/>
    </row>
    <row r="56" spans="2:7">
      <c r="B56" s="71" t="s">
        <v>3160</v>
      </c>
      <c r="C56" s="76">
        <v>2005</v>
      </c>
      <c r="D56" s="52"/>
      <c r="E56" s="49"/>
      <c r="F56" s="129"/>
      <c r="G56" s="51"/>
    </row>
    <row r="57" spans="2:7">
      <c r="B57" s="71" t="s">
        <v>2526</v>
      </c>
      <c r="C57" s="76">
        <v>2006</v>
      </c>
      <c r="D57" s="52"/>
      <c r="E57" s="49"/>
      <c r="F57" s="129"/>
      <c r="G57" s="51"/>
    </row>
    <row r="58" spans="2:7">
      <c r="B58" s="70" t="s">
        <v>3437</v>
      </c>
      <c r="C58" s="76">
        <v>2004</v>
      </c>
      <c r="D58" s="52"/>
      <c r="E58" s="49"/>
      <c r="F58" s="129"/>
      <c r="G58" s="51"/>
    </row>
    <row r="59" spans="2:7">
      <c r="B59" s="71" t="s">
        <v>3438</v>
      </c>
      <c r="C59" s="76">
        <v>2003</v>
      </c>
      <c r="D59" s="52"/>
      <c r="E59" s="49"/>
      <c r="F59" s="129"/>
      <c r="G59" s="51"/>
    </row>
    <row r="60" spans="2:7">
      <c r="B60" s="70" t="s">
        <v>3439</v>
      </c>
      <c r="C60" s="76">
        <v>2008</v>
      </c>
      <c r="D60" s="52"/>
      <c r="E60" s="49"/>
      <c r="F60" s="129"/>
      <c r="G60" s="51"/>
    </row>
    <row r="61" spans="2:7">
      <c r="B61" s="70" t="s">
        <v>2735</v>
      </c>
      <c r="C61" s="76">
        <v>2008</v>
      </c>
      <c r="D61" s="52"/>
      <c r="E61" s="49"/>
      <c r="F61" s="129"/>
      <c r="G61" s="51"/>
    </row>
    <row r="62" spans="2:7">
      <c r="B62" s="70" t="s">
        <v>3165</v>
      </c>
      <c r="C62" s="76">
        <v>2009</v>
      </c>
      <c r="D62" s="52"/>
      <c r="E62" s="49"/>
      <c r="F62" s="129"/>
      <c r="G62" s="51"/>
    </row>
    <row r="63" spans="2:7">
      <c r="B63" s="70" t="s">
        <v>3440</v>
      </c>
      <c r="C63" s="76">
        <v>2005</v>
      </c>
      <c r="D63" s="52"/>
      <c r="E63" s="49"/>
      <c r="F63" s="129"/>
      <c r="G63" s="51"/>
    </row>
    <row r="64" spans="2:7">
      <c r="B64" s="71" t="s">
        <v>3441</v>
      </c>
      <c r="C64" s="76">
        <v>2005</v>
      </c>
      <c r="D64" s="52"/>
      <c r="E64" s="49"/>
      <c r="F64" s="129"/>
      <c r="G64" s="51"/>
    </row>
    <row r="65" spans="2:7">
      <c r="B65" s="70" t="s">
        <v>3442</v>
      </c>
      <c r="C65" s="76">
        <v>2008</v>
      </c>
      <c r="D65" s="52"/>
      <c r="E65" s="49"/>
      <c r="F65" s="129"/>
      <c r="G65" s="51"/>
    </row>
    <row r="66" spans="2:7">
      <c r="B66" s="57" t="s">
        <v>50</v>
      </c>
      <c r="C66" s="52">
        <v>2002</v>
      </c>
      <c r="D66" s="52"/>
      <c r="E66" s="49"/>
      <c r="F66" s="129"/>
      <c r="G66" s="51"/>
    </row>
    <row r="67" spans="2:7">
      <c r="B67" s="49" t="s">
        <v>701</v>
      </c>
      <c r="C67" s="52">
        <v>2008</v>
      </c>
      <c r="D67" s="52"/>
      <c r="E67" s="49"/>
      <c r="F67" s="129"/>
      <c r="G67" s="51"/>
    </row>
    <row r="68" spans="2:7">
      <c r="B68" s="57" t="s">
        <v>151</v>
      </c>
      <c r="C68" s="52">
        <v>2005</v>
      </c>
      <c r="D68" s="52"/>
      <c r="E68" s="49"/>
      <c r="F68" s="129"/>
      <c r="G68" s="51"/>
    </row>
    <row r="69" spans="2:7">
      <c r="B69" s="49" t="s">
        <v>152</v>
      </c>
      <c r="C69" s="52">
        <v>2004</v>
      </c>
      <c r="D69" s="52"/>
      <c r="E69" s="49"/>
      <c r="F69" s="129"/>
      <c r="G69" s="51"/>
    </row>
    <row r="70" spans="2:7">
      <c r="B70" s="49" t="s">
        <v>3711</v>
      </c>
      <c r="C70" s="52">
        <v>1992</v>
      </c>
      <c r="D70" s="52"/>
      <c r="E70" s="49" t="s">
        <v>3443</v>
      </c>
      <c r="F70" s="129" t="s">
        <v>3444</v>
      </c>
      <c r="G70" s="53" t="s">
        <v>3445</v>
      </c>
    </row>
    <row r="71" spans="2:7">
      <c r="B71" s="49" t="s">
        <v>154</v>
      </c>
      <c r="C71" s="55">
        <v>2009</v>
      </c>
      <c r="D71" s="52"/>
      <c r="E71" s="130" t="s">
        <v>3446</v>
      </c>
      <c r="F71" s="129" t="s">
        <v>3421</v>
      </c>
      <c r="G71" s="53" t="s">
        <v>3447</v>
      </c>
    </row>
    <row r="72" spans="2:7">
      <c r="B72" s="57" t="s">
        <v>155</v>
      </c>
      <c r="C72" s="55">
        <v>2012</v>
      </c>
      <c r="D72" s="52"/>
      <c r="E72" s="49" t="s">
        <v>3448</v>
      </c>
      <c r="F72" s="129" t="s">
        <v>3449</v>
      </c>
      <c r="G72" s="51"/>
    </row>
    <row r="73" spans="2:7">
      <c r="B73" s="49" t="s">
        <v>303</v>
      </c>
      <c r="C73" s="52">
        <v>2013</v>
      </c>
      <c r="D73" s="52"/>
      <c r="E73" s="49"/>
      <c r="F73" s="129"/>
      <c r="G73" s="51"/>
    </row>
    <row r="74" spans="2:7">
      <c r="B74" s="57" t="s">
        <v>3712</v>
      </c>
      <c r="C74" s="52">
        <v>2008</v>
      </c>
      <c r="D74" s="52"/>
      <c r="E74" s="49"/>
      <c r="F74" s="129"/>
      <c r="G74" s="51"/>
    </row>
    <row r="75" spans="2:7">
      <c r="B75" s="57" t="s">
        <v>157</v>
      </c>
      <c r="C75" s="52">
        <v>2001</v>
      </c>
      <c r="D75" s="52"/>
      <c r="E75" s="49"/>
      <c r="F75" s="129"/>
      <c r="G75" s="51"/>
    </row>
    <row r="76" spans="2:7">
      <c r="B76" s="57" t="s">
        <v>304</v>
      </c>
      <c r="C76" s="52">
        <v>2008</v>
      </c>
      <c r="D76" s="52"/>
      <c r="E76" s="49"/>
      <c r="F76" s="129"/>
      <c r="G76" s="51"/>
    </row>
    <row r="77" spans="2:7">
      <c r="B77" s="57" t="s">
        <v>159</v>
      </c>
      <c r="C77" s="52">
        <v>2002</v>
      </c>
      <c r="D77" s="52"/>
      <c r="E77" s="49"/>
      <c r="F77" s="129"/>
      <c r="G77" s="51"/>
    </row>
    <row r="78" spans="2:7">
      <c r="B78" s="49" t="s">
        <v>160</v>
      </c>
      <c r="C78" s="52">
        <v>1994</v>
      </c>
      <c r="D78" s="52"/>
      <c r="E78" s="49" t="s">
        <v>3450</v>
      </c>
      <c r="F78" s="129"/>
      <c r="G78" s="53" t="s">
        <v>3451</v>
      </c>
    </row>
    <row r="79" spans="2:7">
      <c r="B79" s="57" t="s">
        <v>3713</v>
      </c>
      <c r="C79" s="52">
        <v>2012</v>
      </c>
      <c r="D79" s="52"/>
      <c r="E79" s="49"/>
      <c r="F79" s="129"/>
      <c r="G79" s="53" t="s">
        <v>3452</v>
      </c>
    </row>
    <row r="80" spans="2:7">
      <c r="B80" s="57" t="s">
        <v>62</v>
      </c>
      <c r="C80" s="52">
        <v>2010</v>
      </c>
      <c r="D80" s="52"/>
      <c r="E80" s="49"/>
      <c r="F80" s="129"/>
      <c r="G80" s="51"/>
    </row>
    <row r="81" spans="2:7">
      <c r="B81" s="57" t="s">
        <v>43</v>
      </c>
      <c r="C81" s="52" t="s">
        <v>3414</v>
      </c>
      <c r="D81" s="52"/>
      <c r="E81" s="49"/>
      <c r="F81" s="129"/>
      <c r="G81" s="51"/>
    </row>
    <row r="82" spans="2:7">
      <c r="B82" s="57" t="s">
        <v>162</v>
      </c>
      <c r="C82" s="52">
        <v>2010</v>
      </c>
      <c r="D82" s="52"/>
      <c r="E82" s="49"/>
      <c r="F82" s="129"/>
      <c r="G82" s="51"/>
    </row>
    <row r="83" spans="2:7">
      <c r="B83" s="224" t="s">
        <v>504</v>
      </c>
      <c r="C83" s="52"/>
      <c r="D83" s="55">
        <v>2010</v>
      </c>
      <c r="E83" s="49"/>
      <c r="F83" s="129"/>
      <c r="G83" s="51"/>
    </row>
    <row r="84" spans="2:7">
      <c r="B84" s="57" t="s">
        <v>753</v>
      </c>
      <c r="C84" s="55">
        <v>2007</v>
      </c>
      <c r="D84" s="52"/>
      <c r="E84" s="49"/>
      <c r="F84" s="129"/>
      <c r="G84" s="51"/>
    </row>
    <row r="85" spans="2:7">
      <c r="B85" s="57" t="s">
        <v>8</v>
      </c>
      <c r="C85" s="55">
        <v>2007</v>
      </c>
      <c r="D85" s="52"/>
      <c r="E85" s="49"/>
      <c r="F85" s="129"/>
      <c r="G85" s="51"/>
    </row>
    <row r="86" spans="2:7">
      <c r="B86" s="57" t="s">
        <v>713</v>
      </c>
      <c r="C86" s="83">
        <v>2011</v>
      </c>
      <c r="D86" s="52"/>
      <c r="E86" s="184" t="s">
        <v>3453</v>
      </c>
      <c r="F86" s="129"/>
      <c r="G86" s="53" t="s">
        <v>3454</v>
      </c>
    </row>
    <row r="87" spans="2:7">
      <c r="B87" s="57" t="s">
        <v>3714</v>
      </c>
      <c r="C87" s="83">
        <v>2014</v>
      </c>
      <c r="D87" s="52"/>
      <c r="E87" s="184"/>
      <c r="F87" s="129"/>
      <c r="G87" s="137"/>
    </row>
    <row r="88" spans="2:7">
      <c r="B88" s="57" t="s">
        <v>165</v>
      </c>
      <c r="C88" s="83">
        <v>2011</v>
      </c>
      <c r="D88" s="52"/>
      <c r="E88" s="184"/>
      <c r="F88" s="129"/>
      <c r="G88" s="137"/>
    </row>
    <row r="89" spans="2:7">
      <c r="B89" s="57" t="s">
        <v>58</v>
      </c>
      <c r="C89" s="55">
        <v>2004</v>
      </c>
      <c r="D89" s="52"/>
      <c r="E89" s="49"/>
      <c r="F89" s="129"/>
      <c r="G89" s="51"/>
    </row>
    <row r="90" spans="2:7">
      <c r="B90" s="57" t="s">
        <v>37</v>
      </c>
      <c r="C90" s="83">
        <v>2012</v>
      </c>
      <c r="D90" s="52"/>
      <c r="E90" s="184"/>
      <c r="F90" s="129"/>
      <c r="G90" s="137"/>
    </row>
    <row r="91" spans="2:7">
      <c r="B91" s="57" t="s">
        <v>3455</v>
      </c>
      <c r="C91" s="84">
        <v>2007</v>
      </c>
      <c r="D91" s="52"/>
      <c r="E91" s="129"/>
      <c r="F91" s="129"/>
      <c r="G91" s="137"/>
    </row>
    <row r="92" spans="2:7">
      <c r="B92" s="221" t="s">
        <v>167</v>
      </c>
      <c r="C92" s="52"/>
      <c r="D92" s="84">
        <v>1999</v>
      </c>
      <c r="E92" s="129"/>
      <c r="F92" s="129"/>
      <c r="G92" s="137"/>
    </row>
    <row r="93" spans="2:7">
      <c r="B93" s="57" t="s">
        <v>44</v>
      </c>
      <c r="C93" s="55" t="s">
        <v>3456</v>
      </c>
      <c r="D93" s="52"/>
      <c r="E93" s="49"/>
      <c r="F93" s="129"/>
      <c r="G93" s="51"/>
    </row>
    <row r="94" spans="2:7">
      <c r="B94" s="57" t="s">
        <v>401</v>
      </c>
      <c r="C94" s="55" t="s">
        <v>3414</v>
      </c>
      <c r="D94" s="52"/>
      <c r="E94" s="49"/>
      <c r="F94" s="129"/>
      <c r="G94" s="51"/>
    </row>
    <row r="95" spans="2:7">
      <c r="B95" s="57" t="s">
        <v>52</v>
      </c>
      <c r="C95" s="55" t="s">
        <v>3414</v>
      </c>
      <c r="D95" s="52"/>
      <c r="E95" s="49"/>
      <c r="F95" s="129"/>
      <c r="G95" s="51"/>
    </row>
    <row r="96" spans="2:7">
      <c r="B96" s="57" t="s">
        <v>45</v>
      </c>
      <c r="C96" s="55">
        <v>2008</v>
      </c>
      <c r="D96" s="52"/>
      <c r="E96" s="130" t="s">
        <v>3457</v>
      </c>
      <c r="F96" s="129" t="s">
        <v>3458</v>
      </c>
      <c r="G96" s="53" t="s">
        <v>3459</v>
      </c>
    </row>
    <row r="97" spans="2:7">
      <c r="B97" s="57" t="s">
        <v>168</v>
      </c>
      <c r="C97" s="55" t="s">
        <v>3414</v>
      </c>
      <c r="D97" s="52"/>
      <c r="E97" s="49"/>
      <c r="F97" s="129"/>
      <c r="G97" s="51"/>
    </row>
    <row r="98" spans="2:7">
      <c r="B98" s="221" t="s">
        <v>169</v>
      </c>
      <c r="C98" s="52">
        <v>1998</v>
      </c>
      <c r="D98" s="55">
        <v>2012</v>
      </c>
      <c r="E98" s="49"/>
      <c r="F98" s="129"/>
      <c r="G98" s="66" t="s">
        <v>3460</v>
      </c>
    </row>
    <row r="99" spans="2:7">
      <c r="B99" s="221" t="s">
        <v>491</v>
      </c>
      <c r="C99" s="52"/>
      <c r="D99" s="55">
        <v>2003</v>
      </c>
      <c r="E99" s="49"/>
      <c r="F99" s="129"/>
      <c r="G99" s="51"/>
    </row>
    <row r="100" spans="2:7">
      <c r="B100" s="57" t="s">
        <v>717</v>
      </c>
      <c r="C100" s="55" t="s">
        <v>3414</v>
      </c>
      <c r="D100" s="52"/>
      <c r="E100" s="49"/>
      <c r="F100" s="129"/>
      <c r="G100" s="51"/>
    </row>
    <row r="101" spans="2:7">
      <c r="B101" s="57" t="s">
        <v>7</v>
      </c>
      <c r="C101" s="55">
        <v>2012</v>
      </c>
      <c r="D101" s="52"/>
      <c r="E101" s="49"/>
      <c r="F101" s="129"/>
      <c r="G101" s="51"/>
    </row>
    <row r="102" spans="2:7">
      <c r="B102" s="57" t="s">
        <v>641</v>
      </c>
      <c r="C102" s="55">
        <v>2008</v>
      </c>
      <c r="D102" s="52"/>
      <c r="E102" s="49"/>
      <c r="F102" s="129"/>
      <c r="G102" s="51"/>
    </row>
    <row r="103" spans="2:7">
      <c r="B103" s="57" t="s">
        <v>23</v>
      </c>
      <c r="C103" s="55">
        <v>2018</v>
      </c>
      <c r="D103" s="52"/>
      <c r="E103" s="49"/>
      <c r="F103" s="129"/>
      <c r="G103" s="53" t="s">
        <v>3461</v>
      </c>
    </row>
    <row r="104" spans="2:7">
      <c r="B104" s="57" t="s">
        <v>719</v>
      </c>
      <c r="C104" s="55">
        <v>2009</v>
      </c>
      <c r="D104" s="52"/>
      <c r="E104" s="49"/>
      <c r="F104" s="129"/>
      <c r="G104" s="51"/>
    </row>
    <row r="105" spans="2:7">
      <c r="B105" s="57" t="s">
        <v>171</v>
      </c>
      <c r="C105" s="52">
        <v>2003</v>
      </c>
      <c r="D105" s="52"/>
      <c r="E105" s="49"/>
      <c r="F105" s="129"/>
      <c r="G105" s="51"/>
    </row>
    <row r="106" spans="2:7">
      <c r="B106" s="221" t="s">
        <v>172</v>
      </c>
      <c r="C106" s="52"/>
      <c r="D106" s="52">
        <v>1999</v>
      </c>
      <c r="E106" s="49"/>
      <c r="F106" s="129"/>
      <c r="G106" s="51"/>
    </row>
    <row r="107" spans="2:7">
      <c r="B107" s="221" t="s">
        <v>54</v>
      </c>
      <c r="C107" s="52"/>
      <c r="D107" s="52">
        <v>2009</v>
      </c>
      <c r="E107" s="49"/>
      <c r="F107" s="129"/>
      <c r="G107" s="51"/>
    </row>
    <row r="108" spans="2:7">
      <c r="B108" s="221" t="s">
        <v>173</v>
      </c>
      <c r="C108" s="52"/>
      <c r="D108" s="52">
        <v>1994</v>
      </c>
      <c r="E108" s="49"/>
      <c r="F108" s="129"/>
      <c r="G108" s="53" t="s">
        <v>3462</v>
      </c>
    </row>
    <row r="109" spans="2:7">
      <c r="B109" s="49" t="s">
        <v>33</v>
      </c>
      <c r="C109" s="52">
        <v>1997</v>
      </c>
      <c r="D109" s="52"/>
      <c r="E109" s="49"/>
      <c r="F109" s="129"/>
      <c r="G109" s="51"/>
    </row>
    <row r="110" spans="2:7">
      <c r="B110" s="57" t="s">
        <v>68</v>
      </c>
      <c r="C110" s="52">
        <v>2012</v>
      </c>
      <c r="D110" s="52"/>
      <c r="E110" s="49"/>
      <c r="F110" s="129"/>
      <c r="G110" s="51"/>
    </row>
    <row r="111" spans="2:7">
      <c r="B111" s="221" t="s">
        <v>174</v>
      </c>
      <c r="C111" s="52"/>
      <c r="D111" s="52">
        <v>1998</v>
      </c>
      <c r="E111" s="49"/>
      <c r="F111" s="129"/>
      <c r="G111" s="51"/>
    </row>
    <row r="112" spans="2:7">
      <c r="B112" s="49" t="s">
        <v>175</v>
      </c>
      <c r="C112" s="52">
        <v>1991</v>
      </c>
      <c r="D112" s="52"/>
      <c r="E112" s="49"/>
      <c r="F112" s="129"/>
      <c r="G112" s="51"/>
    </row>
    <row r="113" spans="2:7">
      <c r="B113" s="57" t="s">
        <v>778</v>
      </c>
      <c r="C113" s="52">
        <v>2011</v>
      </c>
      <c r="D113" s="52"/>
      <c r="E113" s="49"/>
      <c r="F113" s="129"/>
      <c r="G113" s="51"/>
    </row>
    <row r="114" spans="2:7">
      <c r="B114" s="57" t="s">
        <v>29</v>
      </c>
      <c r="C114" s="52" t="s">
        <v>3414</v>
      </c>
      <c r="D114" s="52"/>
      <c r="E114" s="49"/>
      <c r="F114" s="129"/>
      <c r="G114" s="51"/>
    </row>
    <row r="115" spans="2:7">
      <c r="B115" s="57" t="s">
        <v>92</v>
      </c>
      <c r="C115" s="52">
        <v>2008</v>
      </c>
      <c r="D115" s="52"/>
      <c r="E115" s="49"/>
      <c r="F115" s="129"/>
      <c r="G115" s="51"/>
    </row>
    <row r="116" spans="2:7">
      <c r="B116" s="57" t="s">
        <v>64</v>
      </c>
      <c r="C116" s="52">
        <v>2006</v>
      </c>
      <c r="D116" s="52"/>
      <c r="E116" s="49"/>
      <c r="F116" s="129"/>
      <c r="G116" s="51"/>
    </row>
    <row r="117" spans="2:7">
      <c r="B117" s="57" t="s">
        <v>177</v>
      </c>
      <c r="C117" s="52">
        <v>2005</v>
      </c>
      <c r="D117" s="52"/>
      <c r="E117" s="80" t="s">
        <v>3463</v>
      </c>
      <c r="F117" s="129" t="s">
        <v>3464</v>
      </c>
      <c r="G117" s="53" t="s">
        <v>3465</v>
      </c>
    </row>
    <row r="118" spans="2:7">
      <c r="B118" s="57" t="s">
        <v>13</v>
      </c>
      <c r="C118" s="52">
        <v>2012</v>
      </c>
      <c r="D118" s="52"/>
      <c r="E118" s="49"/>
      <c r="F118" s="129"/>
      <c r="G118" s="53" t="s">
        <v>3466</v>
      </c>
    </row>
    <row r="119" spans="2:7">
      <c r="B119" s="57" t="s">
        <v>178</v>
      </c>
      <c r="C119" s="52">
        <v>2009</v>
      </c>
      <c r="D119" s="52"/>
      <c r="E119" s="80" t="s">
        <v>3708</v>
      </c>
      <c r="F119" s="129" t="s">
        <v>3467</v>
      </c>
      <c r="G119" s="66" t="s">
        <v>3468</v>
      </c>
    </row>
    <row r="120" spans="2:7">
      <c r="B120" s="221" t="s">
        <v>179</v>
      </c>
      <c r="C120" s="52">
        <v>2010</v>
      </c>
      <c r="D120" s="61">
        <v>2020</v>
      </c>
      <c r="E120" s="51" t="s">
        <v>3469</v>
      </c>
      <c r="F120" s="129"/>
      <c r="G120" s="53" t="s">
        <v>3470</v>
      </c>
    </row>
    <row r="121" spans="2:7">
      <c r="B121" s="71" t="s">
        <v>3471</v>
      </c>
      <c r="C121" s="76">
        <v>2018</v>
      </c>
      <c r="D121" s="52"/>
      <c r="E121" s="49" t="s">
        <v>3450</v>
      </c>
      <c r="F121" s="129"/>
      <c r="G121" s="53" t="s">
        <v>3472</v>
      </c>
    </row>
    <row r="122" spans="2:7">
      <c r="B122" s="227" t="s">
        <v>3715</v>
      </c>
      <c r="C122" s="52"/>
      <c r="D122" s="52">
        <v>1978</v>
      </c>
      <c r="E122" s="49"/>
      <c r="F122" s="129"/>
      <c r="G122" s="51"/>
    </row>
    <row r="123" spans="2:7">
      <c r="B123" s="71" t="s">
        <v>284</v>
      </c>
      <c r="C123" s="76">
        <v>2008</v>
      </c>
      <c r="D123" s="52"/>
      <c r="E123" s="49"/>
      <c r="F123" s="129"/>
      <c r="G123" s="51"/>
    </row>
    <row r="124" spans="2:7">
      <c r="B124" s="71" t="s">
        <v>324</v>
      </c>
      <c r="C124" s="76">
        <v>2009</v>
      </c>
      <c r="D124" s="52"/>
      <c r="E124" s="49"/>
      <c r="F124" s="129"/>
      <c r="G124" s="51"/>
    </row>
    <row r="125" spans="2:7">
      <c r="B125" s="71" t="s">
        <v>325</v>
      </c>
      <c r="C125" s="76">
        <v>2017</v>
      </c>
      <c r="D125" s="52"/>
      <c r="E125" s="49"/>
      <c r="F125" s="129"/>
      <c r="G125" s="51"/>
    </row>
    <row r="126" spans="2:7">
      <c r="B126" s="71" t="s">
        <v>419</v>
      </c>
      <c r="C126" s="76">
        <v>2009</v>
      </c>
      <c r="D126" s="52"/>
      <c r="E126" s="49"/>
      <c r="F126" s="129"/>
      <c r="G126" s="51"/>
    </row>
    <row r="127" spans="2:7">
      <c r="B127" s="71" t="s">
        <v>326</v>
      </c>
      <c r="C127" s="76">
        <v>2011</v>
      </c>
      <c r="D127" s="52"/>
      <c r="E127" s="49"/>
      <c r="F127" s="129"/>
      <c r="G127" s="51"/>
    </row>
    <row r="128" spans="2:7">
      <c r="B128" s="71" t="s">
        <v>2374</v>
      </c>
      <c r="C128" s="76">
        <v>2009</v>
      </c>
      <c r="D128" s="52"/>
      <c r="E128" s="49"/>
      <c r="F128" s="129"/>
      <c r="G128" s="51"/>
    </row>
    <row r="129" spans="2:7">
      <c r="B129" s="71" t="s">
        <v>3473</v>
      </c>
      <c r="C129" s="76">
        <v>2014</v>
      </c>
      <c r="D129" s="52"/>
      <c r="E129" s="49"/>
      <c r="F129" s="129"/>
      <c r="G129" s="51"/>
    </row>
    <row r="130" spans="2:7">
      <c r="B130" s="49" t="s">
        <v>10</v>
      </c>
      <c r="C130" s="52">
        <v>2014</v>
      </c>
      <c r="D130" s="52"/>
      <c r="E130" s="49"/>
      <c r="F130" s="129"/>
      <c r="G130" s="51"/>
    </row>
    <row r="131" spans="2:7">
      <c r="B131" s="57" t="s">
        <v>90</v>
      </c>
      <c r="C131" s="52" t="s">
        <v>3474</v>
      </c>
      <c r="D131" s="52"/>
      <c r="E131" s="80" t="s">
        <v>3475</v>
      </c>
      <c r="F131" s="129" t="s">
        <v>3476</v>
      </c>
      <c r="G131" s="53" t="s">
        <v>3477</v>
      </c>
    </row>
    <row r="132" spans="2:7">
      <c r="B132" s="57"/>
      <c r="C132" s="52">
        <v>2018</v>
      </c>
      <c r="D132" s="52"/>
      <c r="E132" s="80" t="s">
        <v>3478</v>
      </c>
      <c r="F132" s="129" t="s">
        <v>108</v>
      </c>
      <c r="G132" s="53" t="s">
        <v>3479</v>
      </c>
    </row>
    <row r="133" spans="2:7">
      <c r="B133" s="57"/>
      <c r="C133" s="52">
        <v>2014</v>
      </c>
      <c r="D133" s="52"/>
      <c r="E133" s="80" t="s">
        <v>3480</v>
      </c>
      <c r="F133" s="129" t="s">
        <v>107</v>
      </c>
      <c r="G133" s="53" t="s">
        <v>3481</v>
      </c>
    </row>
    <row r="134" spans="2:7">
      <c r="B134" s="49" t="s">
        <v>15</v>
      </c>
      <c r="C134" s="52">
        <v>2017</v>
      </c>
      <c r="D134" s="52"/>
      <c r="E134" s="49"/>
      <c r="F134" s="129"/>
      <c r="G134" s="51"/>
    </row>
    <row r="136" spans="2:7" ht="15.75" customHeight="1">
      <c r="B136" s="199" t="s">
        <v>3482</v>
      </c>
      <c r="C136" s="199"/>
      <c r="D136" s="199"/>
      <c r="E136" s="88"/>
      <c r="F136" s="200"/>
      <c r="G136" s="201"/>
    </row>
    <row r="137" spans="2:7" ht="15.75" customHeight="1">
      <c r="B137" s="199" t="s">
        <v>3483</v>
      </c>
      <c r="C137" s="113"/>
      <c r="D137" s="113"/>
      <c r="E137" s="113"/>
      <c r="F137" s="113"/>
      <c r="G137" s="201"/>
    </row>
    <row r="138" spans="2:7" ht="17.25" customHeight="1">
      <c r="B138" s="199" t="s">
        <v>3484</v>
      </c>
      <c r="C138" s="199"/>
      <c r="D138" s="199"/>
      <c r="E138" s="88"/>
      <c r="F138" s="200"/>
      <c r="G138" s="201"/>
    </row>
    <row r="139" spans="2:7" ht="17.25" customHeight="1">
      <c r="B139" s="199" t="s">
        <v>3485</v>
      </c>
      <c r="C139" s="199"/>
      <c r="D139" s="199"/>
      <c r="E139" s="88"/>
      <c r="F139" s="200"/>
      <c r="G139" s="201"/>
    </row>
    <row r="140" spans="2:7" ht="18" customHeight="1">
      <c r="B140" s="199" t="s">
        <v>3486</v>
      </c>
      <c r="C140" s="199"/>
      <c r="D140" s="199"/>
      <c r="E140" s="88"/>
      <c r="F140" s="200"/>
      <c r="G140" s="201"/>
    </row>
    <row r="141" spans="2:7" ht="16.5" customHeight="1">
      <c r="B141" s="112" t="s">
        <v>3487</v>
      </c>
      <c r="C141" s="112"/>
      <c r="D141" s="112"/>
      <c r="E141" s="88"/>
      <c r="F141" s="200"/>
      <c r="G141" s="201"/>
    </row>
    <row r="142" spans="2:7" ht="18" customHeight="1">
      <c r="B142" s="112" t="s">
        <v>3488</v>
      </c>
      <c r="C142" s="112"/>
      <c r="D142" s="112"/>
      <c r="E142" s="88"/>
      <c r="F142" s="200"/>
      <c r="G142" s="201"/>
    </row>
    <row r="143" spans="2:7" ht="13.5" customHeight="1">
      <c r="B143" s="199" t="s">
        <v>3489</v>
      </c>
      <c r="C143" s="113"/>
      <c r="D143" s="113"/>
      <c r="E143" s="88"/>
      <c r="F143" s="200"/>
      <c r="G143" s="201"/>
    </row>
  </sheetData>
  <hyperlinks>
    <hyperlink ref="G8" r:id="rId1" xr:uid="{E0DA237B-CDDC-4FC7-B67F-7EB93A3E321D}"/>
    <hyperlink ref="G11" r:id="rId2" xr:uid="{64945DE6-88B1-4ADA-A204-03DE0D9CDACC}"/>
    <hyperlink ref="G12" r:id="rId3" xr:uid="{BDA9F4C9-3ECF-4FC3-8C00-69686CCCBBD2}"/>
    <hyperlink ref="G13" r:id="rId4" xr:uid="{A8BA3071-E42A-4A69-AE42-6DDF3096316F}"/>
    <hyperlink ref="G14" r:id="rId5" xr:uid="{4D16790A-F7E9-4EEE-A9AE-240715269572}"/>
    <hyperlink ref="G15" r:id="rId6" xr:uid="{C40DB5F3-A8BC-401F-834E-38342FBE4D1E}"/>
    <hyperlink ref="G16" r:id="rId7" xr:uid="{9431527C-6B6C-4BC8-9AA6-750A7B1E3512}"/>
    <hyperlink ref="G19" r:id="rId8" xr:uid="{AB026392-40C4-4139-8EF8-0BAF6656B1FB}"/>
    <hyperlink ref="G29" r:id="rId9" display="https://www.pv-tech.org/guest-blog/chile-land-of-opportunity-for-renewable-energy" xr:uid="{6FFE8775-FB5B-4161-83E5-2B2647E93867}"/>
    <hyperlink ref="G36" r:id="rId10" xr:uid="{F8ACE0B7-7DAD-4300-81AB-63F601B1BBA4}"/>
    <hyperlink ref="G41" r:id="rId11" display="https://uk.practicallaw.thomsonreuters.com/7-629-7567?transitionType=Default&amp;contextData=(sc.Default)&amp;firstPage=true" xr:uid="{17393C72-442D-44D4-93F6-CD1B6F33DA87}"/>
    <hyperlink ref="G42" r:id="rId12" xr:uid="{B88EB0A1-4C19-48D5-869B-9C9CF325E982}"/>
    <hyperlink ref="G70" r:id="rId13" display="https://www.iea.org/policies/12161-ministerial-decree-july-4th-2019?topic=Renewable%20Energy&amp;type=Feed-in%20tariffs%2Fpremiums&amp;year=desc" xr:uid="{0EED622E-A964-4147-8DD4-3CEEBB1CE3F0}"/>
    <hyperlink ref="G71" r:id="rId14" xr:uid="{18CD95A0-0912-49A9-9259-C83F477420FD}"/>
    <hyperlink ref="G78" r:id="rId15" xr:uid="{CD992750-660D-4ED5-80E8-B44077DDD2A8}"/>
    <hyperlink ref="G79" r:id="rId16" xr:uid="{2576296E-CBC1-40B5-BFCE-A0651A4A773B}"/>
    <hyperlink ref="G86" r:id="rId17" xr:uid="{F8059083-2EE3-4BE3-AB56-BC808B34ED30}"/>
    <hyperlink ref="G96" r:id="rId18" xr:uid="{04CA7B1B-8D97-4720-832B-65A1484835AC}"/>
    <hyperlink ref="G103" r:id="rId19" xr:uid="{869BAD2C-8C1E-42BD-966C-22F19F1C02A0}"/>
    <hyperlink ref="G108" r:id="rId20" xr:uid="{CDDF4AF7-E73D-4310-A313-99F5BF2941A0}"/>
    <hyperlink ref="G117" r:id="rId21" xr:uid="{DB87EC84-75EC-46BB-9AB1-5176890E47B3}"/>
    <hyperlink ref="G118" r:id="rId22" xr:uid="{AE296AEA-8B19-4F99-B215-CCED408B01FC}"/>
    <hyperlink ref="G120" r:id="rId23" location="/" display="https://www.solarguide.co.uk/smart-export-guarantee-replace-fit - /" xr:uid="{F20F213A-8979-4846-90CE-EC888B0D3D3F}"/>
    <hyperlink ref="G121" r:id="rId24" xr:uid="{2231D5D8-2A7C-453F-AC32-AD1EDC8CB0C8}"/>
    <hyperlink ref="G131" r:id="rId25" xr:uid="{817B22E5-45FE-4B44-90DF-EDCE4F8995D9}"/>
    <hyperlink ref="G132" r:id="rId26" xr:uid="{D4D3B281-736C-43F9-8365-A0312DB7FFC3}"/>
    <hyperlink ref="G133" r:id="rId27" display="https://www.lexology.com/library/detail.aspx?g=51221dfb-e993-4b54-89c2-32c66aca9980&amp;utm_source=Lexology+Daily+Newsfeed&amp;utm_medium=HTML+email+-+Body+-+General+section&amp;utm_campaign=Lexology+subscriber+daily+feed&amp;utm_content=Lexology+Daily+Newsfeed+2020-03-13&amp;utm_term=" xr:uid="{9E15E126-7A52-4E82-86AB-6F7FD4E72DBB}"/>
    <hyperlink ref="A1" location="Contents!A1" display="Table of Contents" xr:uid="{D1EEDB23-EB0C-469E-B4F3-871FD1858B3C}"/>
  </hyperlinks>
  <pageMargins left="0.7" right="0.7" top="0.75" bottom="0.75" header="0.3" footer="0.3"/>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21ED15-23D4-4D4A-883B-67F4D36195A9}">
  <sheetPr>
    <tabColor theme="7"/>
  </sheetPr>
  <dimension ref="A1:N75"/>
  <sheetViews>
    <sheetView workbookViewId="0"/>
  </sheetViews>
  <sheetFormatPr defaultRowHeight="15"/>
  <cols>
    <col min="1" max="1" width="17" style="40" bestFit="1" customWidth="1"/>
    <col min="2" max="2" width="18.7109375" customWidth="1"/>
    <col min="3" max="3" width="23" customWidth="1"/>
    <col min="4" max="4" width="22.28515625" customWidth="1"/>
    <col min="5" max="5" width="47.85546875" customWidth="1"/>
    <col min="6" max="6" width="33.42578125" customWidth="1"/>
    <col min="7" max="7" width="22.140625" customWidth="1"/>
    <col min="8" max="8" width="20.85546875" customWidth="1"/>
  </cols>
  <sheetData>
    <row r="1" spans="1:14" ht="18" customHeight="1">
      <c r="A1" s="232" t="s">
        <v>3717</v>
      </c>
      <c r="B1" s="102" t="s">
        <v>4596</v>
      </c>
      <c r="C1" s="102"/>
      <c r="D1" s="102"/>
      <c r="E1" s="102"/>
      <c r="F1" s="102"/>
      <c r="G1" s="159"/>
      <c r="H1" s="159"/>
      <c r="I1" s="159"/>
      <c r="J1" s="150"/>
      <c r="K1" s="150"/>
      <c r="L1" s="150"/>
      <c r="M1" s="150"/>
      <c r="N1" s="150"/>
    </row>
    <row r="2" spans="1:14">
      <c r="B2" s="228" t="s">
        <v>3676</v>
      </c>
      <c r="C2" s="89"/>
      <c r="D2" s="89"/>
      <c r="E2" s="89"/>
      <c r="F2" s="89"/>
      <c r="G2" s="89"/>
      <c r="H2" s="89"/>
      <c r="I2" s="89"/>
      <c r="J2" s="91"/>
      <c r="K2" s="91"/>
      <c r="L2" s="91"/>
      <c r="M2" s="91"/>
      <c r="N2" s="91"/>
    </row>
    <row r="3" spans="1:14">
      <c r="B3" s="89"/>
      <c r="C3" s="89"/>
      <c r="D3" s="89"/>
      <c r="E3" s="89"/>
      <c r="F3" s="89"/>
      <c r="G3" s="89"/>
      <c r="H3" s="89"/>
      <c r="I3" s="89"/>
      <c r="J3" s="91"/>
      <c r="K3" s="91"/>
      <c r="L3" s="91"/>
      <c r="M3" s="91"/>
      <c r="N3" s="91"/>
    </row>
    <row r="4" spans="1:14" ht="25.5">
      <c r="B4" s="229" t="s">
        <v>3490</v>
      </c>
      <c r="C4" s="229" t="s">
        <v>3491</v>
      </c>
      <c r="D4" s="229" t="s">
        <v>2501</v>
      </c>
      <c r="E4" s="230" t="s">
        <v>3492</v>
      </c>
      <c r="F4" s="229" t="s">
        <v>3493</v>
      </c>
      <c r="G4" s="140" t="s">
        <v>3494</v>
      </c>
      <c r="H4" s="140" t="s">
        <v>3495</v>
      </c>
      <c r="I4" s="115" t="s">
        <v>540</v>
      </c>
    </row>
    <row r="5" spans="1:14">
      <c r="B5" s="57" t="s">
        <v>187</v>
      </c>
      <c r="C5" s="49"/>
      <c r="D5" s="49"/>
      <c r="E5" s="57" t="s">
        <v>3496</v>
      </c>
      <c r="F5" s="57" t="s">
        <v>500</v>
      </c>
      <c r="G5" s="51"/>
      <c r="H5" s="49"/>
      <c r="I5" s="53" t="s">
        <v>3497</v>
      </c>
    </row>
    <row r="6" spans="1:14">
      <c r="B6" s="57" t="s">
        <v>132</v>
      </c>
      <c r="C6" s="71" t="s">
        <v>274</v>
      </c>
      <c r="D6" s="49" t="s">
        <v>3498</v>
      </c>
      <c r="E6" s="49" t="s">
        <v>3499</v>
      </c>
      <c r="F6" s="57" t="s">
        <v>3500</v>
      </c>
      <c r="G6" s="51" t="s">
        <v>3501</v>
      </c>
      <c r="H6" s="49"/>
      <c r="I6" s="53" t="s">
        <v>3502</v>
      </c>
    </row>
    <row r="7" spans="1:14">
      <c r="B7" s="57" t="s">
        <v>676</v>
      </c>
      <c r="C7" s="49"/>
      <c r="D7" s="49" t="s">
        <v>200</v>
      </c>
      <c r="E7" s="49" t="s">
        <v>3503</v>
      </c>
      <c r="F7" s="57" t="s">
        <v>3500</v>
      </c>
      <c r="G7" s="51" t="s">
        <v>3504</v>
      </c>
      <c r="H7" s="49"/>
      <c r="I7" s="53" t="s">
        <v>3505</v>
      </c>
    </row>
    <row r="8" spans="1:14">
      <c r="B8" s="57" t="s">
        <v>25</v>
      </c>
      <c r="C8" s="57"/>
      <c r="D8" s="57" t="s">
        <v>103</v>
      </c>
      <c r="E8" s="57" t="s">
        <v>3506</v>
      </c>
      <c r="F8" s="57" t="s">
        <v>3507</v>
      </c>
      <c r="G8" s="51"/>
      <c r="H8" s="49"/>
      <c r="I8" s="53" t="s">
        <v>736</v>
      </c>
    </row>
    <row r="9" spans="1:14">
      <c r="B9" s="57" t="s">
        <v>684</v>
      </c>
      <c r="C9" s="57"/>
      <c r="D9" s="57" t="s">
        <v>200</v>
      </c>
      <c r="E9" s="57" t="s">
        <v>3508</v>
      </c>
      <c r="F9" s="57" t="s">
        <v>3507</v>
      </c>
      <c r="G9" s="51"/>
      <c r="H9" s="49"/>
      <c r="I9" s="53" t="s">
        <v>3509</v>
      </c>
    </row>
    <row r="10" spans="1:14">
      <c r="B10" s="57" t="s">
        <v>139</v>
      </c>
      <c r="C10" s="57"/>
      <c r="D10" s="57" t="s">
        <v>3510</v>
      </c>
      <c r="E10" s="57" t="s">
        <v>3511</v>
      </c>
      <c r="F10" s="57" t="s">
        <v>3500</v>
      </c>
      <c r="G10" s="51"/>
      <c r="H10" s="49"/>
      <c r="I10" s="53" t="s">
        <v>3512</v>
      </c>
    </row>
    <row r="11" spans="1:14">
      <c r="B11" s="57" t="s">
        <v>57</v>
      </c>
      <c r="C11" s="57"/>
      <c r="D11" s="57" t="s">
        <v>3498</v>
      </c>
      <c r="E11" s="173" t="s">
        <v>3513</v>
      </c>
      <c r="F11" s="57" t="s">
        <v>3514</v>
      </c>
      <c r="G11" s="51"/>
      <c r="H11" s="49"/>
      <c r="I11" s="53" t="s">
        <v>3515</v>
      </c>
    </row>
    <row r="12" spans="1:14">
      <c r="B12" s="57" t="s">
        <v>370</v>
      </c>
      <c r="C12" s="57"/>
      <c r="D12" s="57" t="s">
        <v>200</v>
      </c>
      <c r="E12" s="173" t="s">
        <v>3516</v>
      </c>
      <c r="F12" s="57" t="s">
        <v>3517</v>
      </c>
      <c r="G12" s="51"/>
      <c r="H12" s="49"/>
      <c r="I12" s="53" t="s">
        <v>3518</v>
      </c>
    </row>
    <row r="13" spans="1:14">
      <c r="B13" s="57"/>
      <c r="C13" s="57"/>
      <c r="D13" s="57" t="s">
        <v>108</v>
      </c>
      <c r="E13" s="173" t="s">
        <v>3519</v>
      </c>
      <c r="F13" s="57" t="s">
        <v>3520</v>
      </c>
      <c r="G13" s="51"/>
      <c r="H13" s="49"/>
      <c r="I13" s="53" t="s">
        <v>3518</v>
      </c>
    </row>
    <row r="14" spans="1:14">
      <c r="B14" s="57"/>
      <c r="C14" s="57"/>
      <c r="D14" s="57" t="s">
        <v>3521</v>
      </c>
      <c r="E14" s="173" t="s">
        <v>3522</v>
      </c>
      <c r="F14" s="57" t="s">
        <v>3523</v>
      </c>
      <c r="G14" s="51"/>
      <c r="H14" s="49"/>
      <c r="I14" s="53" t="s">
        <v>3518</v>
      </c>
    </row>
    <row r="15" spans="1:14">
      <c r="B15" s="57" t="s">
        <v>143</v>
      </c>
      <c r="C15" s="57"/>
      <c r="D15" s="57" t="s">
        <v>3524</v>
      </c>
      <c r="E15" s="57" t="s">
        <v>3525</v>
      </c>
      <c r="F15" s="57" t="s">
        <v>3523</v>
      </c>
      <c r="G15" s="51"/>
      <c r="H15" s="49"/>
      <c r="I15" s="53" t="s">
        <v>3526</v>
      </c>
    </row>
    <row r="16" spans="1:14">
      <c r="B16" s="57" t="s">
        <v>144</v>
      </c>
      <c r="C16" s="57"/>
      <c r="D16" s="57" t="s">
        <v>3527</v>
      </c>
      <c r="E16" s="57" t="s">
        <v>3513</v>
      </c>
      <c r="F16" s="57" t="s">
        <v>3528</v>
      </c>
      <c r="G16" s="51"/>
      <c r="H16" s="57" t="s">
        <v>3529</v>
      </c>
      <c r="I16" s="53" t="s">
        <v>985</v>
      </c>
    </row>
    <row r="17" spans="2:9">
      <c r="B17" s="57" t="s">
        <v>147</v>
      </c>
      <c r="C17" s="57"/>
      <c r="D17" s="57" t="s">
        <v>3530</v>
      </c>
      <c r="E17" s="57" t="s">
        <v>3531</v>
      </c>
      <c r="F17" s="57" t="s">
        <v>3500</v>
      </c>
      <c r="G17" s="51" t="s">
        <v>3532</v>
      </c>
      <c r="H17" s="49" t="s">
        <v>3533</v>
      </c>
      <c r="I17" s="53" t="s">
        <v>3534</v>
      </c>
    </row>
    <row r="18" spans="2:9">
      <c r="B18" s="57"/>
      <c r="C18" s="57"/>
      <c r="D18" s="57" t="s">
        <v>200</v>
      </c>
      <c r="E18" s="57" t="s">
        <v>3535</v>
      </c>
      <c r="F18" s="57" t="s">
        <v>3500</v>
      </c>
      <c r="G18" s="51" t="s">
        <v>3536</v>
      </c>
      <c r="H18" s="49" t="s">
        <v>3537</v>
      </c>
      <c r="I18" s="53" t="s">
        <v>3538</v>
      </c>
    </row>
    <row r="19" spans="2:9">
      <c r="B19" s="57"/>
      <c r="C19" s="57"/>
      <c r="D19" s="57" t="s">
        <v>3539</v>
      </c>
      <c r="E19" s="57" t="s">
        <v>3540</v>
      </c>
      <c r="F19" s="57" t="s">
        <v>3500</v>
      </c>
      <c r="G19" s="51" t="s">
        <v>3541</v>
      </c>
      <c r="H19" s="49" t="s">
        <v>3529</v>
      </c>
      <c r="I19" s="53" t="s">
        <v>3542</v>
      </c>
    </row>
    <row r="20" spans="2:9">
      <c r="B20" s="57"/>
      <c r="C20" s="57"/>
      <c r="D20" s="57" t="s">
        <v>3543</v>
      </c>
      <c r="E20" s="57" t="s">
        <v>3544</v>
      </c>
      <c r="F20" s="57" t="s">
        <v>3500</v>
      </c>
      <c r="G20" s="51" t="s">
        <v>3545</v>
      </c>
      <c r="H20" s="49"/>
      <c r="I20" s="53" t="s">
        <v>3542</v>
      </c>
    </row>
    <row r="21" spans="2:9">
      <c r="B21" s="57"/>
      <c r="C21" s="57"/>
      <c r="D21" s="57" t="s">
        <v>108</v>
      </c>
      <c r="E21" s="57" t="s">
        <v>3546</v>
      </c>
      <c r="F21" s="57" t="s">
        <v>3500</v>
      </c>
      <c r="G21" s="51" t="s">
        <v>3547</v>
      </c>
      <c r="H21" s="49" t="s">
        <v>3529</v>
      </c>
      <c r="I21" s="53" t="s">
        <v>3542</v>
      </c>
    </row>
    <row r="22" spans="2:9">
      <c r="B22" s="57" t="s">
        <v>148</v>
      </c>
      <c r="C22" s="57"/>
      <c r="D22" s="57" t="s">
        <v>3548</v>
      </c>
      <c r="E22" s="57" t="s">
        <v>3549</v>
      </c>
      <c r="F22" s="57" t="s">
        <v>368</v>
      </c>
      <c r="G22" s="51"/>
      <c r="H22" s="49"/>
      <c r="I22" s="53" t="s">
        <v>3550</v>
      </c>
    </row>
    <row r="23" spans="2:9">
      <c r="B23" s="57"/>
      <c r="C23" s="57"/>
      <c r="D23" s="57" t="s">
        <v>200</v>
      </c>
      <c r="E23" s="57" t="s">
        <v>3551</v>
      </c>
      <c r="F23" s="57" t="s">
        <v>3500</v>
      </c>
      <c r="G23" s="51" t="s">
        <v>3552</v>
      </c>
      <c r="H23" s="49" t="s">
        <v>3529</v>
      </c>
      <c r="I23" s="53" t="s">
        <v>3553</v>
      </c>
    </row>
    <row r="24" spans="2:9">
      <c r="B24" s="57"/>
      <c r="C24" s="57"/>
      <c r="D24" s="57" t="s">
        <v>3554</v>
      </c>
      <c r="E24" s="57" t="s">
        <v>3555</v>
      </c>
      <c r="F24" s="57" t="s">
        <v>3500</v>
      </c>
      <c r="G24" s="51" t="s">
        <v>3556</v>
      </c>
      <c r="H24" s="49" t="s">
        <v>3537</v>
      </c>
      <c r="I24" s="53" t="s">
        <v>3553</v>
      </c>
    </row>
    <row r="25" spans="2:9">
      <c r="B25" s="57"/>
      <c r="C25" s="57"/>
      <c r="D25" s="57" t="s">
        <v>3554</v>
      </c>
      <c r="E25" s="57" t="s">
        <v>3557</v>
      </c>
      <c r="F25" s="57" t="s">
        <v>3500</v>
      </c>
      <c r="G25" s="51" t="s">
        <v>3558</v>
      </c>
      <c r="H25" s="49" t="s">
        <v>3537</v>
      </c>
      <c r="I25" s="53" t="s">
        <v>3559</v>
      </c>
    </row>
    <row r="26" spans="2:9">
      <c r="B26" s="57"/>
      <c r="C26" s="57"/>
      <c r="D26" s="57" t="s">
        <v>3554</v>
      </c>
      <c r="E26" s="57" t="s">
        <v>3560</v>
      </c>
      <c r="F26" s="57" t="s">
        <v>3500</v>
      </c>
      <c r="G26" s="51" t="s">
        <v>3561</v>
      </c>
      <c r="H26" s="49" t="s">
        <v>3537</v>
      </c>
      <c r="I26" s="53" t="s">
        <v>3562</v>
      </c>
    </row>
    <row r="27" spans="2:9">
      <c r="B27" s="57" t="s">
        <v>150</v>
      </c>
      <c r="C27" s="57"/>
      <c r="D27" s="57" t="s">
        <v>3524</v>
      </c>
      <c r="E27" s="57" t="s">
        <v>3563</v>
      </c>
      <c r="F27" s="57" t="s">
        <v>3564</v>
      </c>
      <c r="G27" s="51" t="s">
        <v>3565</v>
      </c>
      <c r="H27" s="49"/>
      <c r="I27" s="53" t="s">
        <v>3566</v>
      </c>
    </row>
    <row r="28" spans="2:9">
      <c r="B28" s="57" t="s">
        <v>41</v>
      </c>
      <c r="C28" s="57"/>
      <c r="D28" s="57" t="s">
        <v>2516</v>
      </c>
      <c r="E28" s="57" t="s">
        <v>3567</v>
      </c>
      <c r="F28" s="57" t="s">
        <v>3568</v>
      </c>
      <c r="G28" s="51"/>
      <c r="H28" s="49"/>
      <c r="I28" s="53" t="s">
        <v>3569</v>
      </c>
    </row>
    <row r="29" spans="2:9">
      <c r="B29" s="57"/>
      <c r="C29" s="57"/>
      <c r="D29" s="57" t="s">
        <v>200</v>
      </c>
      <c r="E29" s="57" t="s">
        <v>3570</v>
      </c>
      <c r="F29" s="57" t="s">
        <v>3500</v>
      </c>
      <c r="G29" s="51"/>
      <c r="H29" s="49"/>
      <c r="I29" s="53" t="s">
        <v>3571</v>
      </c>
    </row>
    <row r="30" spans="2:9">
      <c r="B30" s="57"/>
      <c r="C30" s="57"/>
      <c r="D30" s="57" t="s">
        <v>3572</v>
      </c>
      <c r="E30" s="57" t="s">
        <v>3573</v>
      </c>
      <c r="F30" s="57" t="s">
        <v>3500</v>
      </c>
      <c r="G30" s="69" t="s">
        <v>3574</v>
      </c>
      <c r="H30" s="49"/>
      <c r="I30" s="53" t="s">
        <v>3575</v>
      </c>
    </row>
    <row r="31" spans="2:9">
      <c r="B31" s="57"/>
      <c r="C31" s="57"/>
      <c r="D31" s="57" t="s">
        <v>200</v>
      </c>
      <c r="E31" s="57" t="s">
        <v>3576</v>
      </c>
      <c r="F31" s="57" t="s">
        <v>3500</v>
      </c>
      <c r="G31" s="51"/>
      <c r="H31" s="49"/>
      <c r="I31" s="53" t="s">
        <v>3577</v>
      </c>
    </row>
    <row r="32" spans="2:9">
      <c r="B32" s="57"/>
      <c r="C32" s="57"/>
      <c r="D32" s="57" t="s">
        <v>200</v>
      </c>
      <c r="E32" s="57" t="s">
        <v>3578</v>
      </c>
      <c r="F32" s="57" t="s">
        <v>3568</v>
      </c>
      <c r="G32" s="51"/>
      <c r="H32" s="49"/>
      <c r="I32" s="53" t="s">
        <v>3579</v>
      </c>
    </row>
    <row r="33" spans="2:9">
      <c r="B33" s="57"/>
      <c r="C33" s="57"/>
      <c r="D33" s="57" t="s">
        <v>200</v>
      </c>
      <c r="E33" s="57" t="s">
        <v>3580</v>
      </c>
      <c r="F33" s="57" t="s">
        <v>3500</v>
      </c>
      <c r="G33" s="69" t="s">
        <v>3581</v>
      </c>
      <c r="H33" s="49"/>
      <c r="I33" s="53" t="s">
        <v>3582</v>
      </c>
    </row>
    <row r="34" spans="2:9">
      <c r="B34" s="57"/>
      <c r="C34" s="57"/>
      <c r="D34" s="57" t="s">
        <v>200</v>
      </c>
      <c r="E34" s="57" t="s">
        <v>3583</v>
      </c>
      <c r="F34" s="57" t="s">
        <v>3568</v>
      </c>
      <c r="G34" s="51"/>
      <c r="H34" s="49"/>
      <c r="I34" s="53" t="s">
        <v>3584</v>
      </c>
    </row>
    <row r="35" spans="2:9">
      <c r="B35" s="57"/>
      <c r="C35" s="57"/>
      <c r="D35" s="57" t="s">
        <v>200</v>
      </c>
      <c r="E35" s="57" t="s">
        <v>3585</v>
      </c>
      <c r="F35" s="57" t="s">
        <v>3500</v>
      </c>
      <c r="G35" s="69" t="s">
        <v>3586</v>
      </c>
      <c r="H35" s="49"/>
      <c r="I35" s="53" t="s">
        <v>3587</v>
      </c>
    </row>
    <row r="36" spans="2:9">
      <c r="B36" s="57"/>
      <c r="C36" s="57"/>
      <c r="D36" s="57" t="s">
        <v>108</v>
      </c>
      <c r="E36" s="57" t="s">
        <v>3585</v>
      </c>
      <c r="F36" s="57" t="s">
        <v>3568</v>
      </c>
      <c r="G36" s="51"/>
      <c r="H36" s="49"/>
      <c r="I36" s="53" t="s">
        <v>3588</v>
      </c>
    </row>
    <row r="37" spans="2:9">
      <c r="B37" s="57"/>
      <c r="C37" s="57"/>
      <c r="D37" s="57" t="s">
        <v>3589</v>
      </c>
      <c r="E37" s="57" t="s">
        <v>3513</v>
      </c>
      <c r="F37" s="57" t="s">
        <v>3568</v>
      </c>
      <c r="G37" s="51"/>
      <c r="H37" s="49"/>
      <c r="I37" s="53" t="s">
        <v>3590</v>
      </c>
    </row>
    <row r="38" spans="2:9">
      <c r="B38" s="49"/>
      <c r="C38" s="71" t="s">
        <v>2722</v>
      </c>
      <c r="D38" s="99" t="s">
        <v>200</v>
      </c>
      <c r="E38" s="99" t="s">
        <v>3591</v>
      </c>
      <c r="F38" s="99" t="s">
        <v>3592</v>
      </c>
      <c r="G38" s="51"/>
      <c r="H38" s="49"/>
      <c r="I38" s="53" t="s">
        <v>3593</v>
      </c>
    </row>
    <row r="39" spans="2:9">
      <c r="B39" s="49"/>
      <c r="C39" s="71" t="s">
        <v>2735</v>
      </c>
      <c r="D39" s="99" t="s">
        <v>200</v>
      </c>
      <c r="E39" s="99" t="s">
        <v>3594</v>
      </c>
      <c r="F39" s="99" t="s">
        <v>3500</v>
      </c>
      <c r="G39" s="51"/>
      <c r="H39" s="49"/>
      <c r="I39" s="53" t="s">
        <v>3595</v>
      </c>
    </row>
    <row r="40" spans="2:9">
      <c r="B40" s="49"/>
      <c r="C40" s="71"/>
      <c r="D40" s="99" t="s">
        <v>200</v>
      </c>
      <c r="E40" s="99" t="s">
        <v>3596</v>
      </c>
      <c r="F40" s="99" t="s">
        <v>3568</v>
      </c>
      <c r="G40" s="51"/>
      <c r="H40" s="49"/>
      <c r="I40" s="53" t="s">
        <v>3597</v>
      </c>
    </row>
    <row r="41" spans="2:9">
      <c r="B41" s="49"/>
      <c r="C41" s="71" t="s">
        <v>3440</v>
      </c>
      <c r="D41" s="99" t="s">
        <v>3598</v>
      </c>
      <c r="E41" s="99" t="s">
        <v>3599</v>
      </c>
      <c r="F41" s="99" t="s">
        <v>3600</v>
      </c>
      <c r="G41" s="51"/>
      <c r="H41" s="49"/>
      <c r="I41" s="53" t="s">
        <v>3601</v>
      </c>
    </row>
    <row r="42" spans="2:9">
      <c r="B42" s="49"/>
      <c r="C42" s="71" t="s">
        <v>2732</v>
      </c>
      <c r="D42" s="99" t="s">
        <v>3602</v>
      </c>
      <c r="E42" s="99" t="s">
        <v>3603</v>
      </c>
      <c r="F42" s="99" t="s">
        <v>3568</v>
      </c>
      <c r="G42" s="51"/>
      <c r="H42" s="49"/>
      <c r="I42" s="53" t="s">
        <v>3604</v>
      </c>
    </row>
    <row r="43" spans="2:9">
      <c r="B43" s="49"/>
      <c r="C43" s="71"/>
      <c r="D43" s="99" t="s">
        <v>3605</v>
      </c>
      <c r="E43" s="231">
        <v>2045</v>
      </c>
      <c r="F43" s="99" t="s">
        <v>3568</v>
      </c>
      <c r="G43" s="51"/>
      <c r="H43" s="49"/>
      <c r="I43" s="53" t="s">
        <v>3606</v>
      </c>
    </row>
    <row r="44" spans="2:9">
      <c r="B44" s="49"/>
      <c r="C44" s="71" t="s">
        <v>3438</v>
      </c>
      <c r="D44" s="99" t="s">
        <v>3607</v>
      </c>
      <c r="E44" s="99" t="s">
        <v>3608</v>
      </c>
      <c r="F44" s="99" t="s">
        <v>3600</v>
      </c>
      <c r="G44" s="51"/>
      <c r="H44" s="49"/>
      <c r="I44" s="53" t="s">
        <v>3609</v>
      </c>
    </row>
    <row r="45" spans="2:9">
      <c r="B45" s="49"/>
      <c r="C45" s="71" t="s">
        <v>3610</v>
      </c>
      <c r="D45" s="99" t="s">
        <v>200</v>
      </c>
      <c r="E45" s="99" t="s">
        <v>3611</v>
      </c>
      <c r="F45" s="99" t="s">
        <v>3612</v>
      </c>
      <c r="G45" s="51"/>
      <c r="H45" s="49"/>
      <c r="I45" s="53" t="s">
        <v>3613</v>
      </c>
    </row>
    <row r="46" spans="2:9">
      <c r="B46" s="49"/>
      <c r="C46" s="71" t="s">
        <v>2729</v>
      </c>
      <c r="D46" s="99" t="s">
        <v>200</v>
      </c>
      <c r="E46" s="99" t="s">
        <v>3614</v>
      </c>
      <c r="F46" s="99" t="s">
        <v>3568</v>
      </c>
      <c r="G46" s="51"/>
      <c r="H46" s="49"/>
      <c r="I46" s="53" t="s">
        <v>3615</v>
      </c>
    </row>
    <row r="47" spans="2:9">
      <c r="B47" s="49"/>
      <c r="C47" s="71"/>
      <c r="D47" s="99" t="s">
        <v>103</v>
      </c>
      <c r="E47" s="99" t="s">
        <v>3503</v>
      </c>
      <c r="F47" s="99" t="s">
        <v>3616</v>
      </c>
      <c r="G47" s="51"/>
      <c r="H47" s="49"/>
      <c r="I47" s="53" t="s">
        <v>3617</v>
      </c>
    </row>
    <row r="48" spans="2:9">
      <c r="B48" s="49"/>
      <c r="C48" s="71" t="s">
        <v>3618</v>
      </c>
      <c r="D48" s="99" t="s">
        <v>3619</v>
      </c>
      <c r="E48" s="99" t="s">
        <v>3620</v>
      </c>
      <c r="F48" s="99" t="s">
        <v>3600</v>
      </c>
      <c r="G48" s="51"/>
      <c r="H48" s="49"/>
      <c r="I48" s="53" t="s">
        <v>3621</v>
      </c>
    </row>
    <row r="49" spans="2:9">
      <c r="B49" s="57" t="s">
        <v>152</v>
      </c>
      <c r="C49" s="57"/>
      <c r="D49" s="57" t="s">
        <v>103</v>
      </c>
      <c r="E49" s="57" t="s">
        <v>3622</v>
      </c>
      <c r="F49" s="57" t="s">
        <v>3507</v>
      </c>
      <c r="G49" s="51"/>
      <c r="H49" s="49"/>
      <c r="I49" s="53" t="s">
        <v>3623</v>
      </c>
    </row>
    <row r="50" spans="2:9">
      <c r="B50" s="57" t="s">
        <v>153</v>
      </c>
      <c r="C50" s="57"/>
      <c r="D50" s="57" t="s">
        <v>3554</v>
      </c>
      <c r="E50" s="57" t="s">
        <v>3624</v>
      </c>
      <c r="F50" s="57" t="s">
        <v>3500</v>
      </c>
      <c r="G50" s="51" t="s">
        <v>3625</v>
      </c>
      <c r="H50" s="49"/>
      <c r="I50" s="53" t="s">
        <v>3626</v>
      </c>
    </row>
    <row r="51" spans="2:9">
      <c r="B51" s="57" t="s">
        <v>154</v>
      </c>
      <c r="C51" s="57"/>
      <c r="D51" s="57" t="s">
        <v>200</v>
      </c>
      <c r="E51" s="57" t="s">
        <v>3627</v>
      </c>
      <c r="F51" s="57" t="s">
        <v>3500</v>
      </c>
      <c r="G51" s="51"/>
      <c r="H51" s="49"/>
      <c r="I51" s="53" t="s">
        <v>3628</v>
      </c>
    </row>
    <row r="52" spans="2:9">
      <c r="B52" s="57"/>
      <c r="C52" s="57"/>
      <c r="D52" s="57" t="s">
        <v>103</v>
      </c>
      <c r="E52" s="57" t="s">
        <v>3629</v>
      </c>
      <c r="F52" s="57" t="s">
        <v>3500</v>
      </c>
      <c r="G52" s="51" t="s">
        <v>3630</v>
      </c>
      <c r="H52" s="49"/>
      <c r="I52" s="53" t="s">
        <v>3631</v>
      </c>
    </row>
    <row r="53" spans="2:9">
      <c r="B53" s="57" t="s">
        <v>399</v>
      </c>
      <c r="C53" s="57"/>
      <c r="D53" s="57" t="s">
        <v>3521</v>
      </c>
      <c r="E53" s="57" t="s">
        <v>3632</v>
      </c>
      <c r="F53" s="57" t="s">
        <v>3633</v>
      </c>
      <c r="G53" s="51"/>
      <c r="H53" s="49"/>
      <c r="I53" s="53" t="s">
        <v>3634</v>
      </c>
    </row>
    <row r="54" spans="2:9">
      <c r="B54" s="57" t="s">
        <v>159</v>
      </c>
      <c r="C54" s="57"/>
      <c r="D54" s="57" t="s">
        <v>3635</v>
      </c>
      <c r="E54" s="57" t="s">
        <v>3636</v>
      </c>
      <c r="F54" s="57" t="s">
        <v>3517</v>
      </c>
      <c r="G54" s="51"/>
      <c r="H54" s="49"/>
      <c r="I54" s="53" t="s">
        <v>3637</v>
      </c>
    </row>
    <row r="55" spans="2:9">
      <c r="B55" s="57" t="s">
        <v>160</v>
      </c>
      <c r="C55" s="57"/>
      <c r="D55" s="57" t="s">
        <v>103</v>
      </c>
      <c r="E55" s="57" t="s">
        <v>3638</v>
      </c>
      <c r="F55" s="57" t="s">
        <v>3639</v>
      </c>
      <c r="G55" s="51"/>
      <c r="H55" s="49"/>
      <c r="I55" s="53" t="s">
        <v>3640</v>
      </c>
    </row>
    <row r="56" spans="2:9" ht="26.25">
      <c r="B56" s="57" t="s">
        <v>8</v>
      </c>
      <c r="C56" s="57"/>
      <c r="D56" s="57" t="s">
        <v>200</v>
      </c>
      <c r="E56" s="57" t="s">
        <v>3641</v>
      </c>
      <c r="F56" s="207" t="s">
        <v>3642</v>
      </c>
      <c r="G56" s="51"/>
      <c r="H56" s="49"/>
      <c r="I56" s="53" t="s">
        <v>3643</v>
      </c>
    </row>
    <row r="57" spans="2:9">
      <c r="B57" s="57" t="s">
        <v>59</v>
      </c>
      <c r="C57" s="57"/>
      <c r="D57" s="57" t="s">
        <v>200</v>
      </c>
      <c r="E57" s="57" t="s">
        <v>3644</v>
      </c>
      <c r="F57" s="57" t="s">
        <v>3507</v>
      </c>
      <c r="G57" s="51"/>
      <c r="H57" s="49"/>
      <c r="I57" s="53" t="s">
        <v>3645</v>
      </c>
    </row>
    <row r="58" spans="2:9">
      <c r="B58" s="57"/>
      <c r="C58" s="57"/>
      <c r="D58" s="57" t="s">
        <v>108</v>
      </c>
      <c r="E58" s="57" t="s">
        <v>3638</v>
      </c>
      <c r="F58" s="57" t="s">
        <v>3507</v>
      </c>
      <c r="G58" s="51"/>
      <c r="H58" s="49"/>
      <c r="I58" s="53" t="s">
        <v>3645</v>
      </c>
    </row>
    <row r="59" spans="2:9">
      <c r="B59" s="57" t="s">
        <v>28</v>
      </c>
      <c r="C59" s="57"/>
      <c r="D59" s="57" t="s">
        <v>200</v>
      </c>
      <c r="E59" s="57" t="s">
        <v>3646</v>
      </c>
      <c r="F59" s="57" t="s">
        <v>3500</v>
      </c>
      <c r="G59" s="51" t="s">
        <v>3647</v>
      </c>
      <c r="H59" s="49"/>
      <c r="I59" s="53" t="s">
        <v>3648</v>
      </c>
    </row>
    <row r="60" spans="2:9">
      <c r="B60" s="57" t="s">
        <v>168</v>
      </c>
      <c r="C60" s="49"/>
      <c r="D60" s="49" t="s">
        <v>3521</v>
      </c>
      <c r="E60" s="57" t="s">
        <v>3649</v>
      </c>
      <c r="F60" s="57" t="s">
        <v>3650</v>
      </c>
      <c r="G60" s="51"/>
      <c r="H60" s="49"/>
      <c r="I60" s="53" t="s">
        <v>3651</v>
      </c>
    </row>
    <row r="61" spans="2:9">
      <c r="B61" s="57" t="s">
        <v>169</v>
      </c>
      <c r="C61" s="57"/>
      <c r="D61" s="57" t="s">
        <v>103</v>
      </c>
      <c r="E61" s="57" t="s">
        <v>3652</v>
      </c>
      <c r="F61" s="57" t="s">
        <v>3500</v>
      </c>
      <c r="G61" s="97" t="s">
        <v>3716</v>
      </c>
      <c r="H61" s="49"/>
      <c r="I61" s="51" t="s">
        <v>3653</v>
      </c>
    </row>
    <row r="62" spans="2:9">
      <c r="B62" s="57" t="s">
        <v>173</v>
      </c>
      <c r="C62" s="57"/>
      <c r="D62" s="57" t="s">
        <v>3521</v>
      </c>
      <c r="E62" s="57" t="s">
        <v>3654</v>
      </c>
      <c r="F62" s="57" t="s">
        <v>3568</v>
      </c>
      <c r="G62" s="51"/>
      <c r="H62" s="49"/>
      <c r="I62" s="53" t="s">
        <v>3655</v>
      </c>
    </row>
    <row r="63" spans="2:9">
      <c r="B63" s="57" t="s">
        <v>406</v>
      </c>
      <c r="C63" s="57"/>
      <c r="D63" s="57" t="s">
        <v>3524</v>
      </c>
      <c r="E63" s="57" t="s">
        <v>3656</v>
      </c>
      <c r="F63" s="57" t="s">
        <v>3507</v>
      </c>
      <c r="G63" s="51"/>
      <c r="H63" s="49"/>
      <c r="I63" s="53" t="s">
        <v>646</v>
      </c>
    </row>
    <row r="64" spans="2:9">
      <c r="B64" s="57" t="s">
        <v>176</v>
      </c>
      <c r="C64" s="57"/>
      <c r="D64" s="57" t="s">
        <v>200</v>
      </c>
      <c r="E64" s="57" t="s">
        <v>3657</v>
      </c>
      <c r="F64" s="57" t="s">
        <v>3507</v>
      </c>
      <c r="G64" s="51"/>
      <c r="H64" s="49"/>
      <c r="I64" s="53" t="s">
        <v>3658</v>
      </c>
    </row>
    <row r="65" spans="2:9">
      <c r="B65" s="57" t="s">
        <v>177</v>
      </c>
      <c r="C65" s="57"/>
      <c r="D65" s="57" t="s">
        <v>103</v>
      </c>
      <c r="E65" s="57" t="s">
        <v>3659</v>
      </c>
      <c r="F65" s="57" t="s">
        <v>3568</v>
      </c>
      <c r="G65" s="51"/>
      <c r="H65" s="49"/>
      <c r="I65" s="53" t="s">
        <v>3660</v>
      </c>
    </row>
    <row r="66" spans="2:9">
      <c r="B66" s="57"/>
      <c r="C66" s="57"/>
      <c r="D66" s="57" t="s">
        <v>200</v>
      </c>
      <c r="E66" s="57" t="s">
        <v>3661</v>
      </c>
      <c r="F66" s="57" t="s">
        <v>3568</v>
      </c>
      <c r="G66" s="51"/>
      <c r="H66" s="49"/>
      <c r="I66" s="53" t="s">
        <v>3662</v>
      </c>
    </row>
    <row r="67" spans="2:9">
      <c r="B67" s="57" t="s">
        <v>654</v>
      </c>
      <c r="C67" s="57"/>
      <c r="D67" s="57"/>
      <c r="E67" s="49"/>
      <c r="F67" s="49"/>
      <c r="G67" s="51"/>
      <c r="H67" s="49"/>
      <c r="I67" s="51"/>
    </row>
    <row r="68" spans="2:9">
      <c r="B68" s="172"/>
      <c r="C68" s="71" t="s">
        <v>2299</v>
      </c>
      <c r="D68" s="57" t="s">
        <v>200</v>
      </c>
      <c r="E68" s="49" t="s">
        <v>3585</v>
      </c>
      <c r="F68" s="49" t="s">
        <v>3500</v>
      </c>
      <c r="G68" s="51"/>
      <c r="H68" s="49"/>
      <c r="I68" s="53" t="s">
        <v>3663</v>
      </c>
    </row>
    <row r="69" spans="2:9">
      <c r="B69" s="57" t="s">
        <v>180</v>
      </c>
      <c r="C69" s="57"/>
      <c r="D69" s="57"/>
      <c r="E69" s="49"/>
      <c r="F69" s="49"/>
      <c r="G69" s="51"/>
      <c r="H69" s="49"/>
      <c r="I69" s="51"/>
    </row>
    <row r="70" spans="2:9" ht="26.25">
      <c r="B70" s="49"/>
      <c r="C70" s="71" t="s">
        <v>326</v>
      </c>
      <c r="D70" s="57" t="s">
        <v>2562</v>
      </c>
      <c r="E70" s="49" t="s">
        <v>3664</v>
      </c>
      <c r="F70" s="58" t="s">
        <v>3665</v>
      </c>
      <c r="G70" s="51"/>
      <c r="H70" s="49"/>
      <c r="I70" s="53" t="s">
        <v>3666</v>
      </c>
    </row>
    <row r="71" spans="2:9">
      <c r="B71" s="49"/>
      <c r="C71" s="71" t="s">
        <v>2363</v>
      </c>
      <c r="D71" s="57" t="s">
        <v>2562</v>
      </c>
      <c r="E71" s="49" t="s">
        <v>3667</v>
      </c>
      <c r="F71" s="49" t="s">
        <v>3668</v>
      </c>
      <c r="G71" s="51"/>
      <c r="H71" s="49"/>
      <c r="I71" s="53" t="s">
        <v>3669</v>
      </c>
    </row>
    <row r="72" spans="2:9">
      <c r="B72" s="57" t="s">
        <v>766</v>
      </c>
      <c r="C72" s="57"/>
      <c r="D72" s="57" t="s">
        <v>108</v>
      </c>
      <c r="E72" s="57" t="s">
        <v>3614</v>
      </c>
      <c r="F72" s="57" t="s">
        <v>3670</v>
      </c>
      <c r="G72" s="51"/>
      <c r="H72" s="49"/>
      <c r="I72" s="53" t="s">
        <v>767</v>
      </c>
    </row>
    <row r="73" spans="2:9">
      <c r="B73" s="57" t="s">
        <v>90</v>
      </c>
      <c r="C73" s="57"/>
      <c r="D73" s="57" t="s">
        <v>108</v>
      </c>
      <c r="E73" s="57" t="s">
        <v>3671</v>
      </c>
      <c r="F73" s="57" t="s">
        <v>3672</v>
      </c>
      <c r="G73" s="51"/>
      <c r="H73" s="49"/>
      <c r="I73" s="53" t="s">
        <v>3673</v>
      </c>
    </row>
    <row r="74" spans="2:9">
      <c r="B74" s="57" t="s">
        <v>40</v>
      </c>
      <c r="C74" s="49"/>
      <c r="D74" s="49" t="s">
        <v>200</v>
      </c>
      <c r="E74" s="57" t="s">
        <v>3674</v>
      </c>
      <c r="F74" s="57" t="s">
        <v>3568</v>
      </c>
      <c r="G74" s="51"/>
      <c r="H74" s="49"/>
      <c r="I74" s="53" t="s">
        <v>3675</v>
      </c>
    </row>
    <row r="75" spans="2:9">
      <c r="I75" s="45"/>
    </row>
  </sheetData>
  <hyperlinks>
    <hyperlink ref="I5" r:id="rId1" xr:uid="{CEEF5F53-2AD1-4489-A55C-37D1ED9A6DE2}"/>
    <hyperlink ref="I6" r:id="rId2" xr:uid="{6306D461-2F30-4D85-A511-054C601C47BE}"/>
    <hyperlink ref="I7" r:id="rId3" xr:uid="{07350B80-EED4-41A4-AA22-8DFEE4B81A2C}"/>
    <hyperlink ref="I8" r:id="rId4" xr:uid="{F49F5CDD-93FE-43C2-9B60-864518DDD7B8}"/>
    <hyperlink ref="I9" r:id="rId5" xr:uid="{5627559E-EE12-4664-9E15-33DB7475CF86}"/>
    <hyperlink ref="I10" r:id="rId6" display="https://renewablesnow.com/news/chile-grants-land-concessions-for-26-gw-of-new-renewables-704983/?utm_source=Renewables+Now_subscribers+and+newsletter&amp;utm_campaign=eb3625a3be-Renewables_Now_The_Daily_Newsletter_15_06_15_2017_&amp;utm_medium=email&amp;utm_term=0_990771841c-eb3625a3be-259803277" xr:uid="{A215DB1B-E65A-4956-810C-ED91DA79B2C7}"/>
    <hyperlink ref="I11" r:id="rId7" xr:uid="{84C0867D-A538-47CA-B82D-49890A4B5ECE}"/>
    <hyperlink ref="I12" r:id="rId8" xr:uid="{29AB6987-4EA9-44D4-8139-0CEA79CB4BA8}"/>
    <hyperlink ref="I13" r:id="rId9" xr:uid="{CA7BE689-6D72-49E0-8ABA-F4CD78CCB3F7}"/>
    <hyperlink ref="I14" r:id="rId10" xr:uid="{CED7A304-1DD2-4B78-847D-027A9428CCCC}"/>
    <hyperlink ref="I15" r:id="rId11" xr:uid="{D8B8AA94-EC73-4AB9-9692-1B2564DF4DE6}"/>
    <hyperlink ref="I16" r:id="rId12" xr:uid="{1305E1DF-1962-4FBC-BC97-82443CD37515}"/>
    <hyperlink ref="I17" r:id="rId13" xr:uid="{3D4AFE4B-2201-4CAC-AE91-3B059EC070D1}"/>
    <hyperlink ref="I18" r:id="rId14" xr:uid="{03393C68-9465-490F-8539-09B5B55D8939}"/>
    <hyperlink ref="I19" r:id="rId15" xr:uid="{B99C8F83-B4DB-49A1-A8B4-63EA65213053}"/>
    <hyperlink ref="I20" r:id="rId16" xr:uid="{B2D4EED7-9634-4EA3-A54B-D6B8AFE851CB}"/>
    <hyperlink ref="I21" r:id="rId17" xr:uid="{82FA9AC5-57D4-45F7-B7FE-D1AEFE8A4481}"/>
    <hyperlink ref="I22" r:id="rId18" xr:uid="{84AB1733-716B-4AB8-B273-60FA755888BD}"/>
    <hyperlink ref="I23" r:id="rId19" xr:uid="{2A85C391-FABE-46EF-85B7-C3D535E5159E}"/>
    <hyperlink ref="I24" r:id="rId20" xr:uid="{A6C6FF6C-D667-4196-A769-5435CA226017}"/>
    <hyperlink ref="I25" r:id="rId21" xr:uid="{7CDD2CAE-1E01-46DC-B3BB-5774962E1A2A}"/>
    <hyperlink ref="I26" r:id="rId22" xr:uid="{F6DAC45C-0ADF-4D17-BF65-711D1A9E83ED}"/>
    <hyperlink ref="I27" r:id="rId23" xr:uid="{0DB050F1-7CC5-4F1F-BFC4-29ED88D81E13}"/>
    <hyperlink ref="I28" r:id="rId24" xr:uid="{8A7D29F1-2D3A-4437-ADAC-14110F32B3DC}"/>
    <hyperlink ref="I29" r:id="rId25" xr:uid="{2C903202-A465-4CB0-B996-33B9A17F464D}"/>
    <hyperlink ref="I30" r:id="rId26" xr:uid="{E1CDF5F8-12D6-4E40-8192-F818C7590E6D}"/>
    <hyperlink ref="I31" r:id="rId27" xr:uid="{8E10032C-34C8-406A-BAE4-E421160146AA}"/>
    <hyperlink ref="I32" r:id="rId28" xr:uid="{0C177C60-FEC1-447D-AC68-F570544F10A8}"/>
    <hyperlink ref="I33" r:id="rId29" xr:uid="{B195E372-2165-4ADC-AEE2-1D512DE99C1A}"/>
    <hyperlink ref="I34" r:id="rId30" xr:uid="{548EBE72-C60B-4639-BBC1-87042335613C}"/>
    <hyperlink ref="I35" r:id="rId31" xr:uid="{88C5D45A-6CCF-44B3-869F-09DE6EE43CE8}"/>
    <hyperlink ref="I36" r:id="rId32" xr:uid="{89482DD3-8E99-405D-B29E-463ADE2DD52E}"/>
    <hyperlink ref="I37" r:id="rId33" xr:uid="{9635046B-0BBB-496A-B2BA-3040DB07E0EA}"/>
    <hyperlink ref="I38" r:id="rId34" xr:uid="{2BE73ECB-1177-4795-AC61-B0BB07AF8D83}"/>
    <hyperlink ref="I39" r:id="rId35" xr:uid="{CA3DCDE4-0239-417A-84B5-FFC637342A12}"/>
    <hyperlink ref="I40" r:id="rId36" xr:uid="{E2F14A8B-C5BC-4608-929A-E55A19881F47}"/>
    <hyperlink ref="I41" r:id="rId37" xr:uid="{72839E2E-9138-41C2-BD40-11ABFBDD91CF}"/>
    <hyperlink ref="I42" r:id="rId38" xr:uid="{96F5C0A9-AC84-40C7-B3E8-F8ED6641787D}"/>
    <hyperlink ref="I43" r:id="rId39" display="https://mercomindia.com/odisha-invites-bids-for-1-47-mw/" xr:uid="{FAD2DE66-6C60-4594-8EC5-F9797B772ACD}"/>
    <hyperlink ref="I44" r:id="rId40" xr:uid="{C74A4180-9384-4D3B-818A-EA70AB1BB501}"/>
    <hyperlink ref="I45" r:id="rId41" xr:uid="{CB169FE0-022A-4762-87B2-6BF0B3A0DA9F}"/>
    <hyperlink ref="I46" r:id="rId42" xr:uid="{FE547AE7-302D-4004-83A8-DD941B0DB843}"/>
    <hyperlink ref="I47" r:id="rId43" xr:uid="{34EDE3DF-80B9-44B6-B792-AF07C307A92A}"/>
    <hyperlink ref="I48" r:id="rId44" xr:uid="{7486801B-E369-469B-9B5E-E1F0EE4ED659}"/>
    <hyperlink ref="I49" r:id="rId45" xr:uid="{A1307F21-B2BF-492A-854F-D864C0B0613E}"/>
    <hyperlink ref="I50" r:id="rId46" xr:uid="{B3A9E240-D1A7-4FCC-982C-1E1A7EAD7DEB}"/>
    <hyperlink ref="I51" r:id="rId47" location=":~:text=November%2016%20(Renewables%20Now)%20%2D,prefectures%20of%20Gunma%20and%20Ibaraki." display="https://renewablesnow.com/news/canadian-solar-wins-22-mwp-in-japans-recent-solar-tender-720905/ - :~:text=November%2016%20(Renewables%20Now)%20%2D,prefectures%20of%20Gunma%20and%20Ibaraki." xr:uid="{C87B31F5-4E5F-400C-8FF4-E37C6C1BF4B5}"/>
    <hyperlink ref="I52" r:id="rId48" xr:uid="{10DA6D9C-6EDB-46CE-A420-828517CEA0C7}"/>
    <hyperlink ref="I53" r:id="rId49" xr:uid="{12150C24-85A8-4B55-A9D0-684A99A82FF9}"/>
    <hyperlink ref="I54" r:id="rId50" xr:uid="{5F8D8A10-DF3C-42C8-9643-0672B18C265F}"/>
    <hyperlink ref="I55" r:id="rId51" xr:uid="{9EE4CE75-F522-4BD4-B17F-5E80D992816E}"/>
    <hyperlink ref="I56" r:id="rId52" xr:uid="{411145C5-8C71-40EB-9362-B4DABEF04CFE}"/>
    <hyperlink ref="I57" r:id="rId53" xr:uid="{29A576D0-AE62-46EE-BF33-07D8AA91DC24}"/>
    <hyperlink ref="I58" r:id="rId54" xr:uid="{0F59F981-7E49-4FBB-963B-BD8543405E4F}"/>
    <hyperlink ref="I59" r:id="rId55" xr:uid="{3EC7181C-C840-4DFF-815A-AEE8AA7C73D2}"/>
    <hyperlink ref="I60" r:id="rId56" xr:uid="{44F7BA49-65CC-4CF9-A5E1-9C1B7A0AFBD2}"/>
    <hyperlink ref="I62" r:id="rId57" xr:uid="{4ADAA62C-FA7F-48B3-A654-45B42A734BB7}"/>
    <hyperlink ref="I63" r:id="rId58" xr:uid="{9D709A19-CFD3-49CB-99C2-659BFB0A0CF5}"/>
    <hyperlink ref="I64" r:id="rId59" xr:uid="{57BB24EE-45DB-497C-AE62-2E727712DDB0}"/>
    <hyperlink ref="I65" r:id="rId60" xr:uid="{C8A97FBF-DA46-4ABA-82EE-7A3AB23F222B}"/>
    <hyperlink ref="I66" r:id="rId61" xr:uid="{CBEF44D4-BEB9-44F3-87C1-3D8AC25C2E88}"/>
    <hyperlink ref="I68" r:id="rId62" xr:uid="{897B5D35-9EDD-4847-AD70-B630219501F6}"/>
    <hyperlink ref="I70" r:id="rId63" xr:uid="{4D89FC6F-6F6E-4F6B-8EA7-BAD00C0431C1}"/>
    <hyperlink ref="I71" r:id="rId64" xr:uid="{F447C957-2909-471B-BC8C-D12AFB62E82E}"/>
    <hyperlink ref="I72" r:id="rId65" xr:uid="{985FCF8F-AE85-4EAA-B36A-47C6709E5C1A}"/>
    <hyperlink ref="I73" r:id="rId66" xr:uid="{EC26DD78-7B32-411B-965D-12DC8665280C}"/>
    <hyperlink ref="I74" r:id="rId67" xr:uid="{55A8AF38-992B-46A4-AEDD-89242917888F}"/>
    <hyperlink ref="A1" location="Contents!A1" display="Table of Contents" xr:uid="{C8871E86-A895-41B3-811E-8E543A341EA2}"/>
  </hyperlinks>
  <pageMargins left="0.7" right="0.7" top="0.75" bottom="0.75" header="0.3" footer="0.3"/>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2500F1-310D-4097-9FE1-8F518AEB1E61}">
  <sheetPr>
    <tabColor rgb="FFFFFF00"/>
  </sheetPr>
  <dimension ref="A1:M51"/>
  <sheetViews>
    <sheetView workbookViewId="0"/>
  </sheetViews>
  <sheetFormatPr defaultColWidth="8.42578125" defaultRowHeight="12.75"/>
  <cols>
    <col min="1" max="1" width="17" style="35" bestFit="1" customWidth="1"/>
    <col min="2" max="2" width="33.140625" style="35" customWidth="1"/>
    <col min="3" max="3" width="14.5703125" style="35" bestFit="1" customWidth="1"/>
    <col min="4" max="4" width="13.5703125" style="35" bestFit="1" customWidth="1"/>
    <col min="5" max="5" width="13" style="35" bestFit="1" customWidth="1"/>
    <col min="6" max="6" width="15.5703125" style="35" bestFit="1" customWidth="1"/>
    <col min="7" max="7" width="15" style="35" bestFit="1" customWidth="1"/>
    <col min="8" max="8" width="8.42578125" style="35"/>
    <col min="9" max="9" width="7" style="35" customWidth="1"/>
    <col min="10" max="10" width="10.42578125" style="35" bestFit="1" customWidth="1"/>
    <col min="11" max="11" width="8.42578125" style="35"/>
    <col min="12" max="12" width="8.5703125" style="35" bestFit="1" customWidth="1"/>
    <col min="13" max="16384" width="8.42578125" style="35"/>
  </cols>
  <sheetData>
    <row r="1" spans="1:10" ht="15">
      <c r="A1" s="232" t="s">
        <v>3717</v>
      </c>
      <c r="B1" s="44" t="s">
        <v>3863</v>
      </c>
    </row>
    <row r="3" spans="1:10" ht="15" customHeight="1">
      <c r="B3" s="204"/>
      <c r="C3" s="183"/>
    </row>
    <row r="4" spans="1:10">
      <c r="B4" s="276"/>
      <c r="C4" s="120">
        <v>2019</v>
      </c>
    </row>
    <row r="5" spans="1:10">
      <c r="B5" s="14" t="s">
        <v>3776</v>
      </c>
      <c r="C5" s="666">
        <v>1</v>
      </c>
      <c r="F5" s="313"/>
    </row>
    <row r="6" spans="1:10">
      <c r="B6" s="14" t="s">
        <v>237</v>
      </c>
      <c r="C6" s="666">
        <v>0.88437086769856221</v>
      </c>
      <c r="F6" s="313"/>
    </row>
    <row r="7" spans="1:10">
      <c r="B7" s="14" t="s">
        <v>240</v>
      </c>
      <c r="C7" s="666">
        <v>6.4591464988678321E-2</v>
      </c>
      <c r="F7" s="354"/>
    </row>
    <row r="8" spans="1:10">
      <c r="B8" s="122" t="s">
        <v>244</v>
      </c>
      <c r="C8" s="666">
        <v>5.1037667312759383E-2</v>
      </c>
      <c r="F8" s="354"/>
    </row>
    <row r="9" spans="1:10">
      <c r="B9" s="118" t="s">
        <v>241</v>
      </c>
      <c r="C9" s="666">
        <v>1.2259048358723329E-2</v>
      </c>
      <c r="E9" s="270"/>
      <c r="F9" s="356"/>
    </row>
    <row r="10" spans="1:10">
      <c r="B10" s="118" t="s">
        <v>242</v>
      </c>
      <c r="C10" s="666">
        <v>2.3774249249116586E-2</v>
      </c>
      <c r="F10" s="357"/>
      <c r="G10" s="356"/>
      <c r="H10" s="358"/>
    </row>
    <row r="11" spans="1:10">
      <c r="B11" s="118" t="s">
        <v>224</v>
      </c>
      <c r="C11" s="666">
        <v>1.0481820670616294E-2</v>
      </c>
      <c r="F11" s="313"/>
      <c r="G11" s="313"/>
    </row>
    <row r="12" spans="1:10">
      <c r="B12" s="118" t="s">
        <v>243</v>
      </c>
      <c r="C12" s="666">
        <v>4.5225490343031713E-3</v>
      </c>
      <c r="F12" s="313"/>
    </row>
    <row r="13" spans="1:10">
      <c r="C13" s="270"/>
    </row>
    <row r="15" spans="1:10">
      <c r="B15" s="204"/>
      <c r="C15" s="183"/>
      <c r="D15" s="183"/>
      <c r="E15" s="183"/>
      <c r="F15" s="183"/>
      <c r="G15" s="183"/>
    </row>
    <row r="16" spans="1:10">
      <c r="J16" s="355"/>
    </row>
    <row r="17" spans="2:13">
      <c r="J17" s="283"/>
      <c r="K17" s="283"/>
      <c r="L17" s="283"/>
      <c r="M17" s="283"/>
    </row>
    <row r="18" spans="2:13" ht="38.25" customHeight="1">
      <c r="B18" s="1080" t="s">
        <v>3864</v>
      </c>
      <c r="C18" s="1080"/>
      <c r="D18" s="1080"/>
      <c r="E18" s="1080"/>
      <c r="F18" s="1080"/>
      <c r="J18" s="283"/>
      <c r="K18" s="283"/>
      <c r="L18" s="283"/>
      <c r="M18" s="283"/>
    </row>
    <row r="19" spans="2:13">
      <c r="B19" s="309"/>
      <c r="J19" s="283"/>
      <c r="K19" s="283"/>
      <c r="L19" s="283"/>
      <c r="M19" s="283"/>
    </row>
    <row r="20" spans="2:13" ht="12.75" customHeight="1">
      <c r="B20" s="1073" t="s">
        <v>4415</v>
      </c>
      <c r="C20" s="1073"/>
      <c r="D20" s="1073"/>
      <c r="E20" s="1073"/>
      <c r="F20" s="1073"/>
    </row>
    <row r="21" spans="2:13">
      <c r="B21" s="1073"/>
      <c r="C21" s="1073"/>
      <c r="D21" s="1073"/>
      <c r="E21" s="1073"/>
      <c r="F21" s="1073"/>
    </row>
    <row r="22" spans="2:13">
      <c r="B22" s="1073"/>
      <c r="C22" s="1073"/>
      <c r="D22" s="1073"/>
      <c r="E22" s="1073"/>
      <c r="F22" s="1073"/>
    </row>
    <row r="23" spans="2:13">
      <c r="B23" s="1073"/>
      <c r="C23" s="1073"/>
      <c r="D23" s="1073"/>
      <c r="E23" s="1073"/>
      <c r="F23" s="1073"/>
    </row>
    <row r="24" spans="2:13">
      <c r="B24" s="1073"/>
      <c r="C24" s="1073"/>
      <c r="D24" s="1073"/>
      <c r="E24" s="1073"/>
      <c r="F24" s="1073"/>
    </row>
    <row r="25" spans="2:13">
      <c r="B25" s="1073"/>
      <c r="C25" s="1073"/>
      <c r="D25" s="1073"/>
      <c r="E25" s="1073"/>
      <c r="F25" s="1073"/>
    </row>
    <row r="26" spans="2:13">
      <c r="B26" s="1073"/>
      <c r="C26" s="1073"/>
      <c r="D26" s="1073"/>
      <c r="E26" s="1073"/>
      <c r="F26" s="1073"/>
    </row>
    <row r="27" spans="2:13">
      <c r="B27" s="1073"/>
      <c r="C27" s="1073"/>
      <c r="D27" s="1073"/>
      <c r="E27" s="1073"/>
      <c r="F27" s="1073"/>
    </row>
    <row r="28" spans="2:13">
      <c r="B28" s="1073"/>
      <c r="C28" s="1073"/>
      <c r="D28" s="1073"/>
      <c r="E28" s="1073"/>
      <c r="F28" s="1073"/>
    </row>
    <row r="29" spans="2:13">
      <c r="B29" s="1073"/>
      <c r="C29" s="1073"/>
      <c r="D29" s="1073"/>
      <c r="E29" s="1073"/>
      <c r="F29" s="1073"/>
    </row>
    <row r="30" spans="2:13">
      <c r="B30" s="1073"/>
      <c r="C30" s="1073"/>
      <c r="D30" s="1073"/>
      <c r="E30" s="1073"/>
      <c r="F30" s="1073"/>
    </row>
    <row r="31" spans="2:13">
      <c r="B31" s="1073"/>
      <c r="C31" s="1073"/>
      <c r="D31" s="1073"/>
      <c r="E31" s="1073"/>
      <c r="F31" s="1073"/>
    </row>
    <row r="32" spans="2:13">
      <c r="B32" s="1073"/>
      <c r="C32" s="1073"/>
      <c r="D32" s="1073"/>
      <c r="E32" s="1073"/>
      <c r="F32" s="1073"/>
      <c r="G32" s="183"/>
    </row>
    <row r="33" spans="2:9">
      <c r="B33" s="1073"/>
      <c r="C33" s="1073"/>
      <c r="D33" s="1073"/>
      <c r="E33" s="1073"/>
      <c r="F33" s="1073"/>
      <c r="H33" s="183"/>
      <c r="I33" s="356"/>
    </row>
    <row r="34" spans="2:9">
      <c r="B34" s="1073"/>
      <c r="C34" s="1073"/>
      <c r="D34" s="1073"/>
      <c r="E34" s="1073"/>
      <c r="F34" s="1073"/>
      <c r="H34" s="353"/>
      <c r="I34" s="356"/>
    </row>
    <row r="35" spans="2:9">
      <c r="B35" s="1073"/>
      <c r="C35" s="1073"/>
      <c r="D35" s="1073"/>
      <c r="E35" s="1073"/>
      <c r="F35" s="1073"/>
      <c r="H35" s="361"/>
      <c r="I35" s="356"/>
    </row>
    <row r="36" spans="2:9">
      <c r="B36" s="1073"/>
      <c r="C36" s="1073"/>
      <c r="D36" s="1073"/>
      <c r="E36" s="1073"/>
      <c r="F36" s="1073"/>
      <c r="H36" s="361"/>
      <c r="I36" s="359"/>
    </row>
    <row r="37" spans="2:9">
      <c r="B37" s="1073"/>
      <c r="C37" s="1073"/>
      <c r="D37" s="1073"/>
      <c r="E37" s="1073"/>
      <c r="F37" s="1073"/>
      <c r="H37" s="353"/>
    </row>
    <row r="38" spans="2:9">
      <c r="B38" s="1073"/>
      <c r="C38" s="1073"/>
      <c r="D38" s="1073"/>
      <c r="E38" s="1073"/>
      <c r="F38" s="1073"/>
      <c r="H38" s="353"/>
    </row>
    <row r="39" spans="2:9">
      <c r="B39" s="1073"/>
      <c r="C39" s="1073"/>
      <c r="D39" s="1073"/>
      <c r="E39" s="1073"/>
      <c r="F39" s="1073"/>
      <c r="H39" s="353"/>
    </row>
    <row r="40" spans="2:9">
      <c r="B40" s="1073"/>
      <c r="C40" s="1073"/>
      <c r="D40" s="1073"/>
      <c r="E40" s="1073"/>
      <c r="F40" s="1073"/>
      <c r="H40" s="353"/>
    </row>
    <row r="41" spans="2:9">
      <c r="B41" s="1073"/>
      <c r="C41" s="1073"/>
      <c r="D41" s="1073"/>
      <c r="E41" s="1073"/>
      <c r="F41" s="1073"/>
    </row>
    <row r="42" spans="2:9">
      <c r="B42" s="1073"/>
      <c r="C42" s="1073"/>
      <c r="D42" s="1073"/>
      <c r="E42" s="1073"/>
      <c r="F42" s="1073"/>
    </row>
    <row r="43" spans="2:9">
      <c r="B43" s="1073"/>
      <c r="C43" s="1073"/>
      <c r="D43" s="1073"/>
      <c r="E43" s="1073"/>
      <c r="F43" s="1073"/>
    </row>
    <row r="44" spans="2:9">
      <c r="B44" s="1073"/>
      <c r="C44" s="1073"/>
      <c r="D44" s="1073"/>
      <c r="E44" s="1073"/>
      <c r="F44" s="1073"/>
    </row>
    <row r="45" spans="2:9">
      <c r="B45" s="1073"/>
      <c r="C45" s="1073"/>
      <c r="D45" s="1073"/>
      <c r="E45" s="1073"/>
      <c r="F45" s="1073"/>
    </row>
    <row r="46" spans="2:9">
      <c r="B46" s="1073"/>
      <c r="C46" s="1073"/>
      <c r="D46" s="1073"/>
      <c r="E46" s="1073"/>
      <c r="F46" s="1073"/>
    </row>
    <row r="47" spans="2:9">
      <c r="B47" s="1073"/>
      <c r="C47" s="1073"/>
      <c r="D47" s="1073"/>
      <c r="E47" s="1073"/>
      <c r="F47" s="1073"/>
    </row>
    <row r="48" spans="2:9">
      <c r="B48" s="1073"/>
      <c r="C48" s="1073"/>
      <c r="D48" s="1073"/>
      <c r="E48" s="1073"/>
      <c r="F48" s="1073"/>
    </row>
    <row r="49" spans="2:6">
      <c r="B49" s="1073"/>
      <c r="C49" s="1073"/>
      <c r="D49" s="1073"/>
      <c r="E49" s="1073"/>
      <c r="F49" s="1073"/>
    </row>
    <row r="50" spans="2:6">
      <c r="B50" s="838"/>
      <c r="C50" s="838"/>
      <c r="D50" s="838"/>
      <c r="E50" s="838"/>
      <c r="F50" s="838"/>
    </row>
    <row r="51" spans="2:6">
      <c r="B51" s="838"/>
      <c r="C51" s="838"/>
      <c r="D51" s="838"/>
      <c r="E51" s="838"/>
      <c r="F51" s="838"/>
    </row>
  </sheetData>
  <mergeCells count="2">
    <mergeCell ref="B18:F18"/>
    <mergeCell ref="B20:F49"/>
  </mergeCells>
  <hyperlinks>
    <hyperlink ref="A1" location="Contents!A1" display="Table of Contents" xr:uid="{FAC257FC-FD61-470B-B94A-62E49F26C2A5}"/>
  </hyperlinks>
  <pageMargins left="0.7" right="0.7" top="0.75" bottom="0.75" header="0.3" footer="0.3"/>
  <pageSetup orientation="portrait" verticalDpi="0" r:id="rId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6D73DA-FB22-4224-A64E-E5BAB6E4F5B5}">
  <sheetPr>
    <tabColor theme="7" tint="-0.249977111117893"/>
  </sheetPr>
  <dimension ref="A1"/>
  <sheetViews>
    <sheetView workbookViewId="0"/>
  </sheetViews>
  <sheetFormatPr defaultRowHeight="15"/>
  <sheetData>
    <row r="1" spans="1:1">
      <c r="A1" s="232" t="s">
        <v>3717</v>
      </c>
    </row>
  </sheetData>
  <hyperlinks>
    <hyperlink ref="A1" location="Contents!A1" display="Table of Contents" xr:uid="{D94BAD2E-F902-47F9-B70A-A545F10DC177}"/>
  </hyperlinks>
  <pageMargins left="0.7" right="0.7" top="0.75" bottom="0.75" header="0.3" footer="0.3"/>
  <drawing r:id="rId1"/>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E395C8-C1A0-4DAD-994A-A254658D6045}">
  <sheetPr>
    <tabColor rgb="FFFFFF00"/>
  </sheetPr>
  <dimension ref="A1:S23"/>
  <sheetViews>
    <sheetView workbookViewId="0"/>
  </sheetViews>
  <sheetFormatPr defaultColWidth="8.85546875" defaultRowHeight="12.75"/>
  <cols>
    <col min="1" max="1" width="17" style="35" bestFit="1" customWidth="1"/>
    <col min="2" max="2" width="28.42578125" style="35" customWidth="1"/>
    <col min="3" max="17" width="8.85546875" style="35"/>
    <col min="18" max="18" width="9.140625" style="35" customWidth="1"/>
    <col min="19" max="16384" width="8.85546875" style="35"/>
  </cols>
  <sheetData>
    <row r="1" spans="1:13" ht="15">
      <c r="A1" s="232" t="s">
        <v>3717</v>
      </c>
      <c r="B1" s="368" t="s">
        <v>3865</v>
      </c>
    </row>
    <row r="2" spans="1:13">
      <c r="B2" s="369"/>
    </row>
    <row r="3" spans="1:13">
      <c r="B3" s="373" t="s">
        <v>830</v>
      </c>
      <c r="C3" s="14">
        <v>2009</v>
      </c>
      <c r="D3" s="14">
        <v>2010</v>
      </c>
      <c r="E3" s="14">
        <v>2011</v>
      </c>
      <c r="F3" s="14">
        <v>2012</v>
      </c>
      <c r="G3" s="14">
        <v>2013</v>
      </c>
      <c r="H3" s="14">
        <v>2014</v>
      </c>
      <c r="I3" s="14">
        <v>2015</v>
      </c>
      <c r="J3" s="14">
        <v>2016</v>
      </c>
      <c r="K3" s="14">
        <v>2017</v>
      </c>
      <c r="L3" s="14">
        <v>2018</v>
      </c>
      <c r="M3" s="14">
        <v>2019</v>
      </c>
    </row>
    <row r="4" spans="1:13">
      <c r="B4" s="267" t="s">
        <v>248</v>
      </c>
      <c r="C4" s="370">
        <v>4.1624869999999996</v>
      </c>
      <c r="D4" s="370">
        <v>4.38035</v>
      </c>
      <c r="E4" s="370">
        <v>4.2137060000000011</v>
      </c>
      <c r="F4" s="370">
        <v>4.4419580000000041</v>
      </c>
      <c r="G4" s="370">
        <v>4.6158750000000035</v>
      </c>
      <c r="H4" s="370">
        <v>4.3741670000000008</v>
      </c>
      <c r="I4" s="370">
        <v>4.3180420000000028</v>
      </c>
      <c r="J4" s="370">
        <v>4.2557699999999965</v>
      </c>
      <c r="K4" s="370">
        <v>4.2497339999999948</v>
      </c>
      <c r="L4" s="370">
        <v>4.2844286306000017</v>
      </c>
      <c r="M4" s="370">
        <v>4.3039116433425004</v>
      </c>
    </row>
    <row r="5" spans="1:13">
      <c r="B5" s="267" t="s">
        <v>246</v>
      </c>
      <c r="C5" s="370">
        <v>7.5779759999999996</v>
      </c>
      <c r="D5" s="370">
        <v>7.8866339999999999</v>
      </c>
      <c r="E5" s="370">
        <v>7.9784059999999997</v>
      </c>
      <c r="F5" s="370">
        <v>8.0115320000000008</v>
      </c>
      <c r="G5" s="370">
        <v>8.2256900000000002</v>
      </c>
      <c r="H5" s="370">
        <v>8.1831560000000003</v>
      </c>
      <c r="I5" s="370">
        <v>8.4886009999999992</v>
      </c>
      <c r="J5" s="370">
        <v>8.6150699999999993</v>
      </c>
      <c r="K5" s="370">
        <v>8.615831</v>
      </c>
      <c r="L5" s="370">
        <v>8.5947606342000018</v>
      </c>
      <c r="M5" s="370">
        <v>8.6850581109816876</v>
      </c>
    </row>
    <row r="6" spans="1:13">
      <c r="B6" s="267" t="s">
        <v>249</v>
      </c>
      <c r="C6" s="370">
        <v>0.3975323677013306</v>
      </c>
      <c r="D6" s="370">
        <v>0.45006263639358646</v>
      </c>
      <c r="E6" s="370">
        <v>0.44911778507334826</v>
      </c>
      <c r="F6" s="370">
        <v>0.50133810477859697</v>
      </c>
      <c r="G6" s="370">
        <v>0.52839882757305812</v>
      </c>
      <c r="H6" s="370">
        <v>0.54931828782576997</v>
      </c>
      <c r="I6" s="370">
        <v>0.57133563693052303</v>
      </c>
      <c r="J6" s="370">
        <v>0.61354195945656809</v>
      </c>
      <c r="K6" s="371">
        <v>0.65493208722904961</v>
      </c>
      <c r="L6" s="371">
        <v>0.66810284276816678</v>
      </c>
      <c r="M6" s="371">
        <v>0.70751953946438084</v>
      </c>
    </row>
    <row r="7" spans="1:13">
      <c r="B7" s="369"/>
    </row>
    <row r="8" spans="1:13">
      <c r="B8" s="369"/>
    </row>
    <row r="9" spans="1:13" ht="12.75" customHeight="1">
      <c r="B9" s="1099" t="s">
        <v>4416</v>
      </c>
      <c r="C9" s="1099"/>
      <c r="D9" s="1099"/>
      <c r="E9" s="1099"/>
      <c r="F9" s="1099"/>
      <c r="G9" s="1099"/>
      <c r="H9" s="1099"/>
      <c r="I9" s="1099"/>
      <c r="J9" s="1099"/>
      <c r="K9" s="1099"/>
      <c r="L9" s="1099"/>
      <c r="M9" s="1099"/>
    </row>
    <row r="10" spans="1:13">
      <c r="B10" s="1099"/>
      <c r="C10" s="1099"/>
      <c r="D10" s="1099"/>
      <c r="E10" s="1099"/>
      <c r="F10" s="1099"/>
      <c r="G10" s="1099"/>
      <c r="H10" s="1099"/>
      <c r="I10" s="1099"/>
      <c r="J10" s="1099"/>
      <c r="K10" s="1099"/>
      <c r="L10" s="1099"/>
      <c r="M10" s="1099"/>
    </row>
    <row r="11" spans="1:13">
      <c r="B11" s="1099"/>
      <c r="C11" s="1099"/>
      <c r="D11" s="1099"/>
      <c r="E11" s="1099"/>
      <c r="F11" s="1099"/>
      <c r="G11" s="1099"/>
      <c r="H11" s="1099"/>
      <c r="I11" s="1099"/>
      <c r="J11" s="1099"/>
      <c r="K11" s="1099"/>
      <c r="L11" s="1099"/>
      <c r="M11" s="1099"/>
    </row>
    <row r="12" spans="1:13">
      <c r="B12" s="1099"/>
      <c r="C12" s="1099"/>
      <c r="D12" s="1099"/>
      <c r="E12" s="1099"/>
      <c r="F12" s="1099"/>
      <c r="G12" s="1099"/>
      <c r="H12" s="1099"/>
      <c r="I12" s="1099"/>
      <c r="J12" s="1099"/>
      <c r="K12" s="1099"/>
      <c r="L12" s="1099"/>
      <c r="M12" s="1099"/>
    </row>
    <row r="13" spans="1:13">
      <c r="B13" s="1099"/>
      <c r="C13" s="1099"/>
      <c r="D13" s="1099"/>
      <c r="E13" s="1099"/>
      <c r="F13" s="1099"/>
      <c r="G13" s="1099"/>
      <c r="H13" s="1099"/>
      <c r="I13" s="1099"/>
      <c r="J13" s="1099"/>
      <c r="K13" s="1099"/>
      <c r="L13" s="1099"/>
      <c r="M13" s="1099"/>
    </row>
    <row r="14" spans="1:13">
      <c r="B14" s="369"/>
    </row>
    <row r="15" spans="1:13">
      <c r="B15" s="369"/>
    </row>
    <row r="16" spans="1:13">
      <c r="B16" s="369"/>
    </row>
    <row r="17" spans="2:19">
      <c r="B17" s="369"/>
    </row>
    <row r="18" spans="2:19">
      <c r="B18" s="369"/>
    </row>
    <row r="19" spans="2:19">
      <c r="B19" s="369"/>
    </row>
    <row r="21" spans="2:19">
      <c r="B21" s="369"/>
    </row>
    <row r="22" spans="2:19">
      <c r="B22" s="369"/>
    </row>
    <row r="23" spans="2:19">
      <c r="B23" s="369"/>
      <c r="S23" s="204"/>
    </row>
  </sheetData>
  <mergeCells count="1">
    <mergeCell ref="B9:M13"/>
  </mergeCells>
  <hyperlinks>
    <hyperlink ref="A1" location="Contents!A1" display="Table of Contents" xr:uid="{01BB9399-D6D1-4FB9-9BE5-448C210B5FD6}"/>
  </hyperlinks>
  <pageMargins left="0.7" right="0.7" top="0.75" bottom="0.75" header="0.3" footer="0.3"/>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667F03-17F9-4A5C-86D9-EDF31D7BE878}">
  <sheetPr>
    <tabColor theme="7" tint="-0.249977111117893"/>
  </sheetPr>
  <dimension ref="A1"/>
  <sheetViews>
    <sheetView workbookViewId="0"/>
  </sheetViews>
  <sheetFormatPr defaultRowHeight="15"/>
  <sheetData>
    <row r="1" spans="1:1">
      <c r="A1" s="232" t="s">
        <v>3717</v>
      </c>
    </row>
  </sheetData>
  <hyperlinks>
    <hyperlink ref="A1" location="Contents!A1" display="Table of Contents" xr:uid="{E7222078-85FF-417E-9F04-7AC0B822E1F9}"/>
  </hyperlinks>
  <pageMargins left="0.7" right="0.7" top="0.75" bottom="0.75" header="0.3" footer="0.3"/>
  <drawing r:id="rId1"/>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4548FF-D233-4166-B147-6FCEE95723A9}">
  <sheetPr>
    <tabColor rgb="FFFFFF00"/>
  </sheetPr>
  <dimension ref="A1:U82"/>
  <sheetViews>
    <sheetView workbookViewId="0"/>
  </sheetViews>
  <sheetFormatPr defaultColWidth="8.85546875" defaultRowHeight="12.75"/>
  <cols>
    <col min="1" max="1" width="17" style="35" bestFit="1" customWidth="1"/>
    <col min="2" max="2" width="19" style="35" customWidth="1"/>
    <col min="3" max="13" width="8.85546875" style="35"/>
    <col min="14" max="14" width="9.42578125" style="35" bestFit="1" customWidth="1"/>
    <col min="15" max="16384" width="8.85546875" style="35"/>
  </cols>
  <sheetData>
    <row r="1" spans="1:21" ht="15">
      <c r="A1" s="232" t="s">
        <v>3717</v>
      </c>
      <c r="B1" s="368" t="s">
        <v>4316</v>
      </c>
      <c r="C1" s="372"/>
      <c r="D1" s="372"/>
      <c r="E1" s="372"/>
      <c r="F1" s="372"/>
      <c r="G1" s="372"/>
      <c r="H1" s="372"/>
      <c r="I1" s="372"/>
      <c r="J1" s="372"/>
      <c r="K1" s="372"/>
      <c r="L1" s="372"/>
      <c r="M1" s="372"/>
      <c r="N1" s="374"/>
      <c r="O1" s="374"/>
      <c r="P1" s="374"/>
      <c r="Q1" s="374"/>
      <c r="R1" s="374"/>
      <c r="S1" s="374"/>
      <c r="T1" s="374"/>
      <c r="U1" s="374"/>
    </row>
    <row r="2" spans="1:21">
      <c r="B2" s="369"/>
      <c r="C2" s="372"/>
      <c r="D2" s="372"/>
      <c r="E2" s="372"/>
      <c r="F2" s="372"/>
      <c r="G2" s="372"/>
      <c r="H2" s="372"/>
      <c r="I2" s="372"/>
      <c r="J2" s="372"/>
      <c r="K2" s="372"/>
      <c r="L2" s="372"/>
      <c r="M2" s="372"/>
      <c r="N2" s="374"/>
      <c r="O2" s="374"/>
      <c r="P2" s="374"/>
      <c r="Q2" s="374"/>
      <c r="R2" s="374"/>
      <c r="S2" s="374"/>
      <c r="T2" s="374"/>
      <c r="U2" s="374"/>
    </row>
    <row r="3" spans="1:21">
      <c r="B3" s="375" t="s">
        <v>251</v>
      </c>
      <c r="C3" s="376">
        <v>2009</v>
      </c>
      <c r="D3" s="376">
        <v>2010</v>
      </c>
      <c r="E3" s="376">
        <v>2011</v>
      </c>
      <c r="F3" s="376">
        <v>2012</v>
      </c>
      <c r="G3" s="376">
        <v>2013</v>
      </c>
      <c r="H3" s="376">
        <v>2014</v>
      </c>
      <c r="I3" s="376">
        <v>2015</v>
      </c>
      <c r="J3" s="376">
        <v>2016</v>
      </c>
      <c r="K3" s="376">
        <v>2017</v>
      </c>
      <c r="L3" s="376">
        <v>2018</v>
      </c>
      <c r="M3" s="376">
        <v>2019</v>
      </c>
      <c r="N3" s="377">
        <v>2020</v>
      </c>
      <c r="O3" s="374"/>
      <c r="P3" s="374"/>
      <c r="Q3" s="374"/>
      <c r="R3" s="374"/>
      <c r="S3" s="374"/>
      <c r="T3" s="374"/>
      <c r="U3" s="374"/>
    </row>
    <row r="4" spans="1:21">
      <c r="B4" s="378" t="s">
        <v>252</v>
      </c>
      <c r="C4" s="379">
        <v>1.5503971332809663</v>
      </c>
      <c r="D4" s="379">
        <v>1.8018473818454699</v>
      </c>
      <c r="E4" s="379">
        <v>1.7861051497018376</v>
      </c>
      <c r="F4" s="379">
        <v>1.7680228560233413</v>
      </c>
      <c r="G4" s="379">
        <v>1.8682200362888921</v>
      </c>
      <c r="H4" s="379">
        <v>2.0103255913151936</v>
      </c>
      <c r="I4" s="379">
        <v>2.1406170027243787</v>
      </c>
      <c r="J4" s="379">
        <v>2.1480239819725595</v>
      </c>
      <c r="K4" s="379">
        <v>2.1949348505443749</v>
      </c>
      <c r="L4" s="379">
        <v>2.369357811124075</v>
      </c>
      <c r="M4" s="379">
        <v>2.4356954861558799</v>
      </c>
      <c r="N4" s="380">
        <v>2.2317073962052807</v>
      </c>
      <c r="O4" s="381"/>
      <c r="P4" s="374"/>
      <c r="Q4" s="374"/>
      <c r="R4" s="374"/>
      <c r="S4" s="374"/>
      <c r="T4" s="374"/>
      <c r="U4" s="374"/>
    </row>
    <row r="5" spans="1:21">
      <c r="B5" s="378" t="s">
        <v>253</v>
      </c>
      <c r="C5" s="379">
        <v>0.59307403803767933</v>
      </c>
      <c r="D5" s="379">
        <v>0.73201329301616935</v>
      </c>
      <c r="E5" s="379">
        <v>0.7686639358162507</v>
      </c>
      <c r="F5" s="379">
        <v>0.78432375592173997</v>
      </c>
      <c r="G5" s="379">
        <v>0.87694992590740006</v>
      </c>
      <c r="H5" s="379">
        <v>1.0128904919295196</v>
      </c>
      <c r="I5" s="379">
        <v>1.0028948620749523</v>
      </c>
      <c r="J5" s="379">
        <v>1.016222368547709</v>
      </c>
      <c r="K5" s="379">
        <v>1.1209960906771095</v>
      </c>
      <c r="L5" s="379">
        <v>1.2004765883044513</v>
      </c>
      <c r="M5" s="379">
        <v>1.3318645243642653</v>
      </c>
      <c r="N5" s="380">
        <v>1.310407519953064</v>
      </c>
      <c r="O5" s="381"/>
      <c r="P5" s="374"/>
      <c r="Q5" s="374"/>
      <c r="R5" s="374"/>
      <c r="S5" s="374"/>
      <c r="T5" s="374"/>
      <c r="U5" s="374"/>
    </row>
    <row r="6" spans="1:21">
      <c r="B6" s="382" t="s">
        <v>254</v>
      </c>
      <c r="C6" s="379">
        <v>0</v>
      </c>
      <c r="D6" s="379">
        <v>0</v>
      </c>
      <c r="E6" s="379">
        <v>3.8184000000000003E-2</v>
      </c>
      <c r="F6" s="379">
        <v>8.3935999999999997E-2</v>
      </c>
      <c r="G6" s="379">
        <v>0.11076800000000001</v>
      </c>
      <c r="H6" s="379">
        <v>0.1376</v>
      </c>
      <c r="I6" s="379">
        <v>0.16856000000000002</v>
      </c>
      <c r="J6" s="379">
        <v>0.18231999999999998</v>
      </c>
      <c r="K6" s="379">
        <v>0.19608</v>
      </c>
      <c r="L6" s="379">
        <v>0.20984</v>
      </c>
      <c r="M6" s="379">
        <v>0.22359999999999999</v>
      </c>
      <c r="N6" s="380">
        <v>0.25800000000000001</v>
      </c>
      <c r="O6" s="381"/>
      <c r="P6" s="374"/>
      <c r="Q6" s="374"/>
      <c r="R6" s="374"/>
      <c r="S6" s="374"/>
      <c r="T6" s="374"/>
      <c r="U6" s="374"/>
    </row>
    <row r="7" spans="1:21">
      <c r="B7" s="375" t="s">
        <v>86</v>
      </c>
      <c r="C7" s="379">
        <v>2.1434711713186454</v>
      </c>
      <c r="D7" s="379">
        <v>2.5338606748616392</v>
      </c>
      <c r="E7" s="379">
        <v>2.5929530855180887</v>
      </c>
      <c r="F7" s="379">
        <v>2.6362826119450813</v>
      </c>
      <c r="G7" s="379">
        <v>2.8559379621962924</v>
      </c>
      <c r="H7" s="379">
        <v>3.160816083244713</v>
      </c>
      <c r="I7" s="379">
        <v>3.3120718647993308</v>
      </c>
      <c r="J7" s="379">
        <v>3.3465663505202681</v>
      </c>
      <c r="K7" s="379">
        <v>3.5120109412214844</v>
      </c>
      <c r="L7" s="379">
        <v>3.7796743994285258</v>
      </c>
      <c r="M7" s="379">
        <v>3.991160010520145</v>
      </c>
      <c r="N7" s="380">
        <v>3.8001149161583445</v>
      </c>
      <c r="O7" s="381"/>
      <c r="P7" s="374"/>
      <c r="Q7" s="374"/>
      <c r="R7" s="374"/>
      <c r="S7" s="374"/>
      <c r="T7" s="374"/>
      <c r="U7" s="374"/>
    </row>
    <row r="8" spans="1:21">
      <c r="B8" s="369"/>
      <c r="C8" s="372"/>
      <c r="D8" s="372"/>
      <c r="E8" s="372"/>
      <c r="F8" s="372"/>
      <c r="G8" s="372"/>
      <c r="H8" s="372"/>
      <c r="I8" s="372"/>
      <c r="J8" s="372"/>
      <c r="K8" s="372"/>
      <c r="L8" s="372"/>
      <c r="M8" s="372"/>
      <c r="N8" s="374"/>
      <c r="O8" s="374"/>
      <c r="P8" s="374"/>
      <c r="Q8" s="374"/>
      <c r="R8" s="374"/>
      <c r="S8" s="374"/>
      <c r="T8" s="374"/>
      <c r="U8" s="374"/>
    </row>
    <row r="9" spans="1:21">
      <c r="B9" s="372" t="s">
        <v>250</v>
      </c>
      <c r="C9" s="372"/>
      <c r="D9" s="372"/>
      <c r="E9" s="372"/>
      <c r="F9" s="372"/>
      <c r="G9" s="372"/>
      <c r="H9" s="372"/>
      <c r="I9" s="372"/>
      <c r="J9" s="372"/>
      <c r="K9" s="372"/>
      <c r="L9" s="372"/>
      <c r="M9" s="372"/>
      <c r="N9" s="374"/>
      <c r="O9" s="374"/>
      <c r="P9" s="374"/>
      <c r="Q9" s="374"/>
      <c r="R9" s="374"/>
      <c r="S9" s="374"/>
      <c r="T9" s="374"/>
      <c r="U9" s="374"/>
    </row>
    <row r="10" spans="1:21">
      <c r="C10" s="372"/>
      <c r="D10" s="372"/>
      <c r="E10" s="372"/>
      <c r="F10" s="372"/>
      <c r="G10" s="372"/>
      <c r="H10" s="372"/>
      <c r="I10" s="372"/>
      <c r="J10" s="372"/>
      <c r="K10" s="372"/>
      <c r="L10" s="372"/>
      <c r="M10" s="372"/>
      <c r="N10" s="374"/>
      <c r="O10" s="374"/>
      <c r="P10" s="374"/>
      <c r="Q10" s="374"/>
      <c r="R10" s="374"/>
      <c r="S10" s="374"/>
      <c r="T10" s="374"/>
      <c r="U10" s="374"/>
    </row>
    <row r="11" spans="1:21" ht="12.75" customHeight="1">
      <c r="B11" s="1099" t="s">
        <v>4382</v>
      </c>
      <c r="C11" s="1099"/>
      <c r="D11" s="1099"/>
      <c r="E11" s="1099"/>
      <c r="F11" s="1099"/>
      <c r="G11" s="1099"/>
      <c r="H11" s="1099"/>
      <c r="I11" s="1099"/>
      <c r="J11" s="1099"/>
      <c r="K11" s="1099"/>
      <c r="L11" s="1099"/>
      <c r="M11" s="1099"/>
      <c r="N11" s="1099"/>
      <c r="O11" s="374"/>
      <c r="P11" s="374"/>
      <c r="Q11" s="374"/>
      <c r="R11" s="374"/>
      <c r="S11" s="374"/>
      <c r="T11" s="374"/>
      <c r="U11" s="374"/>
    </row>
    <row r="12" spans="1:21">
      <c r="B12" s="1099"/>
      <c r="C12" s="1099"/>
      <c r="D12" s="1099"/>
      <c r="E12" s="1099"/>
      <c r="F12" s="1099"/>
      <c r="G12" s="1099"/>
      <c r="H12" s="1099"/>
      <c r="I12" s="1099"/>
      <c r="J12" s="1099"/>
      <c r="K12" s="1099"/>
      <c r="L12" s="1099"/>
      <c r="M12" s="1099"/>
      <c r="N12" s="1099"/>
      <c r="O12" s="374"/>
      <c r="P12" s="374"/>
      <c r="Q12" s="374"/>
      <c r="R12" s="374"/>
      <c r="S12" s="374"/>
      <c r="T12" s="374"/>
      <c r="U12" s="374"/>
    </row>
    <row r="13" spans="1:21">
      <c r="B13" s="1099"/>
      <c r="C13" s="1099"/>
      <c r="D13" s="1099"/>
      <c r="E13" s="1099"/>
      <c r="F13" s="1099"/>
      <c r="G13" s="1099"/>
      <c r="H13" s="1099"/>
      <c r="I13" s="1099"/>
      <c r="J13" s="1099"/>
      <c r="K13" s="1099"/>
      <c r="L13" s="1099"/>
      <c r="M13" s="1099"/>
      <c r="N13" s="1099"/>
      <c r="O13" s="374"/>
      <c r="P13" s="374"/>
      <c r="Q13" s="374"/>
      <c r="R13" s="374"/>
      <c r="S13" s="374"/>
      <c r="T13" s="374"/>
      <c r="U13" s="374"/>
    </row>
    <row r="14" spans="1:21">
      <c r="B14" s="1099"/>
      <c r="C14" s="1099"/>
      <c r="D14" s="1099"/>
      <c r="E14" s="1099"/>
      <c r="F14" s="1099"/>
      <c r="G14" s="1099"/>
      <c r="H14" s="1099"/>
      <c r="I14" s="1099"/>
      <c r="J14" s="1099"/>
      <c r="K14" s="1099"/>
      <c r="L14" s="1099"/>
      <c r="M14" s="1099"/>
      <c r="N14" s="1099"/>
      <c r="O14" s="374"/>
      <c r="P14" s="374"/>
      <c r="Q14" s="374"/>
      <c r="R14" s="374"/>
      <c r="S14" s="374"/>
      <c r="T14" s="374"/>
      <c r="U14" s="374"/>
    </row>
    <row r="15" spans="1:21">
      <c r="B15" s="1099"/>
      <c r="C15" s="1099"/>
      <c r="D15" s="1099"/>
      <c r="E15" s="1099"/>
      <c r="F15" s="1099"/>
      <c r="G15" s="1099"/>
      <c r="H15" s="1099"/>
      <c r="I15" s="1099"/>
      <c r="J15" s="1099"/>
      <c r="K15" s="1099"/>
      <c r="L15" s="1099"/>
      <c r="M15" s="1099"/>
      <c r="N15" s="1099"/>
      <c r="O15" s="374"/>
      <c r="P15" s="374"/>
      <c r="Q15" s="374"/>
      <c r="R15" s="374"/>
      <c r="S15" s="374"/>
      <c r="T15" s="374"/>
      <c r="U15" s="374"/>
    </row>
    <row r="16" spans="1:21">
      <c r="B16" s="1099"/>
      <c r="C16" s="1099"/>
      <c r="D16" s="1099"/>
      <c r="E16" s="1099"/>
      <c r="F16" s="1099"/>
      <c r="G16" s="1099"/>
      <c r="H16" s="1099"/>
      <c r="I16" s="1099"/>
      <c r="J16" s="1099"/>
      <c r="K16" s="1099"/>
      <c r="L16" s="1099"/>
      <c r="M16" s="1099"/>
      <c r="N16" s="1099"/>
      <c r="O16" s="374"/>
      <c r="P16" s="374"/>
      <c r="Q16" s="374"/>
      <c r="R16" s="374"/>
      <c r="S16" s="374"/>
      <c r="T16" s="374"/>
      <c r="U16" s="374"/>
    </row>
    <row r="17" spans="2:21">
      <c r="B17" s="369"/>
      <c r="C17" s="372"/>
      <c r="D17" s="372"/>
      <c r="E17" s="372"/>
      <c r="F17" s="372"/>
      <c r="G17" s="372"/>
      <c r="H17" s="372"/>
      <c r="I17" s="372"/>
      <c r="J17" s="372"/>
      <c r="K17" s="372"/>
      <c r="L17" s="372"/>
      <c r="M17" s="372"/>
      <c r="N17" s="374"/>
      <c r="O17" s="374"/>
      <c r="P17" s="374"/>
      <c r="Q17" s="374"/>
      <c r="R17" s="374"/>
      <c r="S17" s="374"/>
      <c r="T17" s="374"/>
      <c r="U17" s="374"/>
    </row>
    <row r="18" spans="2:21">
      <c r="B18" s="369"/>
      <c r="C18" s="372"/>
      <c r="D18" s="372"/>
      <c r="E18" s="372"/>
      <c r="F18" s="372"/>
      <c r="G18" s="372"/>
      <c r="H18" s="372"/>
      <c r="I18" s="372"/>
      <c r="J18" s="372"/>
      <c r="K18" s="372"/>
      <c r="L18" s="372"/>
      <c r="M18" s="372"/>
      <c r="N18" s="374"/>
      <c r="O18" s="374"/>
      <c r="P18" s="374"/>
      <c r="Q18" s="374"/>
      <c r="R18" s="374"/>
      <c r="S18" s="374"/>
      <c r="T18" s="374"/>
      <c r="U18" s="374"/>
    </row>
    <row r="19" spans="2:21">
      <c r="B19" s="369"/>
      <c r="C19" s="372"/>
      <c r="D19" s="372"/>
      <c r="E19" s="372"/>
      <c r="F19" s="372"/>
      <c r="G19" s="372"/>
      <c r="H19" s="372"/>
      <c r="I19" s="372"/>
      <c r="J19" s="372"/>
      <c r="K19" s="372"/>
      <c r="L19" s="372"/>
      <c r="M19" s="372"/>
      <c r="N19" s="374"/>
      <c r="O19" s="374"/>
      <c r="P19" s="374"/>
      <c r="Q19" s="374"/>
      <c r="R19" s="374"/>
      <c r="S19" s="374"/>
      <c r="T19" s="374"/>
      <c r="U19" s="374"/>
    </row>
    <row r="20" spans="2:21">
      <c r="B20" s="369"/>
      <c r="C20" s="372"/>
      <c r="D20" s="372"/>
      <c r="E20" s="372"/>
      <c r="F20" s="372"/>
      <c r="G20" s="372"/>
      <c r="H20" s="372"/>
      <c r="I20" s="372"/>
      <c r="J20" s="372"/>
      <c r="K20" s="372"/>
      <c r="L20" s="372"/>
      <c r="M20" s="372"/>
      <c r="N20" s="374"/>
      <c r="O20" s="374"/>
      <c r="P20" s="374"/>
      <c r="Q20" s="374"/>
      <c r="R20" s="374"/>
      <c r="S20" s="374"/>
      <c r="T20" s="374"/>
      <c r="U20" s="374"/>
    </row>
    <row r="21" spans="2:21">
      <c r="B21" s="369"/>
      <c r="C21" s="372"/>
      <c r="D21" s="372"/>
      <c r="E21" s="372"/>
      <c r="F21" s="372"/>
      <c r="G21" s="372"/>
      <c r="H21" s="372"/>
      <c r="I21" s="372"/>
      <c r="J21" s="372"/>
      <c r="K21" s="372"/>
      <c r="L21" s="372"/>
      <c r="M21" s="372"/>
      <c r="N21" s="374"/>
      <c r="O21" s="374"/>
      <c r="P21" s="374"/>
      <c r="Q21" s="374"/>
      <c r="R21" s="374"/>
      <c r="S21" s="374"/>
      <c r="T21" s="374"/>
      <c r="U21" s="374"/>
    </row>
    <row r="22" spans="2:21">
      <c r="C22" s="372"/>
      <c r="D22" s="372"/>
      <c r="E22" s="372"/>
      <c r="F22" s="372"/>
      <c r="G22" s="372"/>
      <c r="H22" s="372"/>
      <c r="I22" s="372"/>
      <c r="J22" s="372"/>
      <c r="K22" s="372"/>
      <c r="L22" s="372"/>
      <c r="M22" s="372"/>
      <c r="N22" s="374"/>
      <c r="O22" s="374"/>
      <c r="P22" s="374"/>
      <c r="Q22" s="374"/>
      <c r="R22" s="374"/>
      <c r="S22" s="374"/>
      <c r="T22" s="374"/>
      <c r="U22" s="374"/>
    </row>
    <row r="23" spans="2:21">
      <c r="C23" s="372"/>
      <c r="D23" s="372"/>
      <c r="E23" s="372"/>
      <c r="F23" s="372"/>
      <c r="G23" s="372"/>
      <c r="H23" s="372"/>
      <c r="I23" s="372"/>
      <c r="J23" s="372"/>
      <c r="K23" s="372"/>
      <c r="L23" s="372"/>
      <c r="M23" s="372"/>
      <c r="N23" s="374"/>
      <c r="O23" s="374"/>
      <c r="P23" s="374"/>
      <c r="Q23" s="374"/>
      <c r="R23" s="374"/>
      <c r="S23" s="374"/>
      <c r="T23" s="374"/>
      <c r="U23" s="374"/>
    </row>
    <row r="24" spans="2:21">
      <c r="B24" s="369"/>
      <c r="C24" s="372"/>
      <c r="D24" s="372"/>
      <c r="E24" s="372"/>
      <c r="F24" s="372"/>
      <c r="G24" s="372"/>
      <c r="H24" s="372"/>
      <c r="I24" s="372"/>
      <c r="J24" s="372"/>
      <c r="K24" s="372"/>
      <c r="L24" s="372"/>
      <c r="M24" s="372"/>
      <c r="N24" s="374"/>
      <c r="O24" s="374"/>
      <c r="P24" s="374"/>
      <c r="Q24" s="374"/>
      <c r="R24" s="374"/>
      <c r="S24" s="374"/>
      <c r="T24" s="374"/>
      <c r="U24" s="374"/>
    </row>
    <row r="25" spans="2:21">
      <c r="B25" s="383"/>
      <c r="C25" s="383"/>
      <c r="D25" s="383"/>
      <c r="E25" s="383"/>
      <c r="F25" s="383"/>
      <c r="G25" s="383"/>
      <c r="H25" s="383"/>
      <c r="I25" s="383"/>
      <c r="J25" s="383"/>
      <c r="K25" s="383"/>
      <c r="L25" s="383"/>
      <c r="M25" s="383"/>
      <c r="N25" s="383"/>
      <c r="O25" s="383"/>
      <c r="P25" s="383"/>
      <c r="Q25" s="383"/>
      <c r="R25" s="374"/>
      <c r="S25" s="374"/>
      <c r="T25" s="374"/>
      <c r="U25" s="374"/>
    </row>
    <row r="26" spans="2:21">
      <c r="B26" s="374"/>
      <c r="C26" s="374"/>
      <c r="D26" s="374"/>
      <c r="E26" s="374"/>
      <c r="F26" s="374"/>
      <c r="G26" s="374"/>
      <c r="H26" s="374"/>
      <c r="I26" s="374"/>
      <c r="J26" s="374"/>
      <c r="K26" s="374"/>
      <c r="L26" s="374"/>
      <c r="M26" s="374"/>
      <c r="N26" s="374"/>
      <c r="O26" s="374"/>
      <c r="P26" s="374"/>
      <c r="Q26" s="374"/>
      <c r="R26" s="374"/>
      <c r="S26" s="374"/>
      <c r="T26" s="374"/>
      <c r="U26" s="374"/>
    </row>
    <row r="27" spans="2:21">
      <c r="B27" s="374"/>
      <c r="C27" s="374"/>
      <c r="D27" s="374"/>
      <c r="E27" s="374"/>
      <c r="F27" s="374"/>
      <c r="G27" s="374"/>
      <c r="H27" s="374"/>
      <c r="I27" s="374"/>
      <c r="J27" s="374"/>
      <c r="K27" s="374"/>
      <c r="L27" s="374"/>
      <c r="M27" s="374"/>
      <c r="N27" s="374"/>
      <c r="O27" s="374"/>
      <c r="P27" s="374"/>
      <c r="Q27" s="374"/>
      <c r="R27" s="374"/>
      <c r="S27" s="374"/>
      <c r="T27" s="374"/>
      <c r="U27" s="374"/>
    </row>
    <row r="28" spans="2:21">
      <c r="B28" s="374"/>
      <c r="C28" s="374"/>
      <c r="D28" s="374"/>
      <c r="E28" s="374"/>
      <c r="F28" s="374"/>
      <c r="G28" s="374"/>
      <c r="H28" s="374"/>
      <c r="I28" s="374"/>
      <c r="J28" s="374"/>
      <c r="K28" s="374"/>
      <c r="L28" s="374"/>
      <c r="M28" s="374"/>
      <c r="N28" s="374"/>
      <c r="O28" s="374"/>
      <c r="P28" s="374"/>
      <c r="Q28" s="374"/>
      <c r="R28" s="384"/>
      <c r="S28" s="374"/>
      <c r="T28" s="374"/>
      <c r="U28" s="374"/>
    </row>
    <row r="29" spans="2:21">
      <c r="B29" s="374"/>
      <c r="C29" s="374"/>
      <c r="D29" s="374"/>
      <c r="E29" s="374"/>
      <c r="F29" s="374"/>
      <c r="G29" s="374"/>
      <c r="H29" s="374"/>
      <c r="I29" s="374"/>
      <c r="J29" s="374"/>
      <c r="K29" s="374"/>
      <c r="L29" s="374"/>
      <c r="M29" s="374"/>
      <c r="N29" s="374"/>
      <c r="O29" s="374"/>
      <c r="P29" s="374"/>
      <c r="Q29" s="374"/>
      <c r="R29" s="374"/>
      <c r="S29" s="374"/>
      <c r="T29" s="374"/>
      <c r="U29" s="374"/>
    </row>
    <row r="30" spans="2:21">
      <c r="B30" s="374"/>
      <c r="C30" s="374"/>
      <c r="D30" s="374"/>
      <c r="E30" s="374"/>
      <c r="F30" s="374"/>
      <c r="G30" s="374"/>
      <c r="H30" s="374"/>
      <c r="I30" s="374"/>
      <c r="J30" s="374"/>
      <c r="K30" s="374"/>
      <c r="L30" s="374"/>
      <c r="M30" s="374"/>
      <c r="N30" s="374"/>
      <c r="O30" s="374"/>
      <c r="P30" s="374"/>
      <c r="Q30" s="374"/>
      <c r="R30" s="374"/>
      <c r="S30" s="374"/>
      <c r="T30" s="374"/>
      <c r="U30" s="374"/>
    </row>
    <row r="31" spans="2:21">
      <c r="B31" s="374"/>
      <c r="C31" s="374"/>
      <c r="D31" s="374"/>
      <c r="E31" s="374"/>
      <c r="F31" s="374"/>
      <c r="G31" s="374"/>
      <c r="H31" s="374"/>
      <c r="I31" s="374"/>
      <c r="J31" s="374"/>
      <c r="K31" s="374"/>
      <c r="L31" s="374"/>
      <c r="M31" s="374"/>
      <c r="N31" s="374"/>
      <c r="O31" s="374"/>
      <c r="P31" s="374"/>
      <c r="Q31" s="374"/>
      <c r="R31" s="374"/>
      <c r="S31" s="374"/>
      <c r="T31" s="374"/>
      <c r="U31" s="374"/>
    </row>
    <row r="32" spans="2:21">
      <c r="B32" s="374"/>
      <c r="C32" s="374"/>
      <c r="D32" s="374"/>
      <c r="E32" s="374"/>
      <c r="F32" s="374"/>
      <c r="G32" s="374"/>
      <c r="H32" s="374"/>
      <c r="I32" s="374"/>
      <c r="J32" s="374"/>
      <c r="K32" s="374"/>
      <c r="L32" s="374"/>
      <c r="M32" s="374"/>
      <c r="N32" s="374"/>
      <c r="O32" s="374"/>
      <c r="P32" s="374"/>
      <c r="Q32" s="374"/>
      <c r="R32" s="374"/>
      <c r="S32" s="374"/>
      <c r="T32" s="374"/>
      <c r="U32" s="374"/>
    </row>
    <row r="33" spans="2:21">
      <c r="B33" s="374"/>
      <c r="C33" s="374"/>
      <c r="D33" s="374"/>
      <c r="E33" s="374"/>
      <c r="F33" s="374"/>
      <c r="G33" s="374"/>
      <c r="H33" s="374"/>
      <c r="I33" s="374"/>
      <c r="J33" s="374"/>
      <c r="K33" s="374"/>
      <c r="L33" s="374"/>
      <c r="M33" s="374"/>
      <c r="N33" s="374"/>
      <c r="O33" s="374"/>
      <c r="P33" s="374"/>
      <c r="Q33" s="374"/>
      <c r="R33" s="374"/>
      <c r="S33" s="374"/>
      <c r="T33" s="374"/>
      <c r="U33" s="374"/>
    </row>
    <row r="34" spans="2:21">
      <c r="B34" s="374"/>
      <c r="C34" s="374"/>
      <c r="D34" s="374"/>
      <c r="E34" s="374"/>
      <c r="F34" s="374"/>
      <c r="G34" s="374"/>
      <c r="H34" s="374"/>
      <c r="I34" s="374"/>
      <c r="J34" s="374"/>
      <c r="K34" s="374"/>
      <c r="L34" s="374"/>
      <c r="M34" s="374"/>
      <c r="N34" s="374"/>
      <c r="O34" s="374"/>
      <c r="P34" s="374"/>
      <c r="Q34" s="374"/>
      <c r="R34" s="374"/>
      <c r="S34" s="374"/>
      <c r="T34" s="374"/>
      <c r="U34" s="374"/>
    </row>
    <row r="35" spans="2:21">
      <c r="B35" s="374"/>
      <c r="C35" s="374"/>
      <c r="D35" s="374"/>
      <c r="E35" s="374"/>
      <c r="F35" s="374"/>
      <c r="G35" s="374"/>
      <c r="H35" s="374"/>
      <c r="I35" s="374"/>
      <c r="J35" s="374"/>
      <c r="K35" s="374"/>
      <c r="L35" s="374"/>
      <c r="M35" s="374"/>
      <c r="N35" s="374"/>
      <c r="O35" s="374"/>
      <c r="P35" s="374"/>
      <c r="Q35" s="374"/>
      <c r="R35" s="374"/>
      <c r="S35" s="374"/>
      <c r="T35" s="374"/>
      <c r="U35" s="374"/>
    </row>
    <row r="36" spans="2:21">
      <c r="B36" s="374"/>
      <c r="C36" s="374"/>
      <c r="D36" s="374"/>
      <c r="E36" s="374"/>
      <c r="F36" s="374"/>
      <c r="G36" s="374"/>
      <c r="H36" s="374"/>
      <c r="I36" s="374"/>
      <c r="J36" s="374"/>
      <c r="K36" s="374"/>
      <c r="L36" s="374"/>
      <c r="M36" s="374"/>
      <c r="N36" s="374"/>
      <c r="O36" s="374"/>
      <c r="P36" s="374"/>
      <c r="Q36" s="374"/>
      <c r="R36" s="374"/>
      <c r="S36" s="374"/>
      <c r="T36" s="374"/>
      <c r="U36" s="374"/>
    </row>
    <row r="37" spans="2:21">
      <c r="B37" s="374"/>
      <c r="C37" s="374"/>
      <c r="D37" s="374"/>
      <c r="E37" s="374"/>
      <c r="F37" s="374"/>
      <c r="G37" s="374"/>
      <c r="H37" s="374"/>
      <c r="I37" s="374"/>
      <c r="J37" s="374"/>
      <c r="K37" s="374"/>
      <c r="L37" s="374"/>
      <c r="M37" s="374"/>
      <c r="N37" s="374"/>
      <c r="O37" s="374"/>
      <c r="P37" s="374"/>
      <c r="Q37" s="374"/>
      <c r="R37" s="374"/>
      <c r="S37" s="374"/>
      <c r="T37" s="374"/>
      <c r="U37" s="374"/>
    </row>
    <row r="38" spans="2:21">
      <c r="B38" s="374"/>
      <c r="C38" s="374"/>
      <c r="D38" s="374"/>
      <c r="E38" s="374"/>
      <c r="F38" s="374"/>
      <c r="G38" s="374"/>
      <c r="H38" s="374"/>
      <c r="I38" s="374"/>
      <c r="J38" s="374"/>
      <c r="K38" s="374"/>
      <c r="L38" s="374"/>
      <c r="M38" s="374"/>
      <c r="N38" s="374"/>
      <c r="O38" s="374"/>
      <c r="P38" s="374"/>
      <c r="Q38" s="374"/>
      <c r="R38" s="374"/>
      <c r="S38" s="374"/>
      <c r="T38" s="374"/>
      <c r="U38" s="374"/>
    </row>
    <row r="39" spans="2:21">
      <c r="B39" s="374"/>
      <c r="C39" s="374"/>
      <c r="D39" s="374"/>
      <c r="E39" s="374"/>
      <c r="F39" s="374"/>
      <c r="G39" s="374"/>
      <c r="H39" s="374"/>
      <c r="I39" s="374"/>
      <c r="J39" s="374"/>
      <c r="K39" s="374"/>
      <c r="L39" s="374"/>
      <c r="M39" s="374"/>
      <c r="N39" s="374"/>
      <c r="O39" s="374"/>
      <c r="P39" s="374"/>
      <c r="Q39" s="374"/>
      <c r="R39" s="374"/>
      <c r="S39" s="374"/>
      <c r="T39" s="374"/>
      <c r="U39" s="374"/>
    </row>
    <row r="40" spans="2:21">
      <c r="B40" s="374"/>
      <c r="C40" s="374"/>
      <c r="D40" s="374"/>
      <c r="E40" s="374"/>
      <c r="F40" s="374"/>
      <c r="G40" s="374"/>
      <c r="H40" s="374"/>
      <c r="I40" s="374"/>
      <c r="J40" s="374"/>
      <c r="K40" s="374"/>
      <c r="L40" s="374"/>
      <c r="M40" s="374"/>
      <c r="N40" s="374"/>
      <c r="O40" s="374"/>
      <c r="P40" s="374"/>
      <c r="Q40" s="374"/>
      <c r="R40" s="374"/>
      <c r="S40" s="374"/>
      <c r="T40" s="374"/>
      <c r="U40" s="374"/>
    </row>
    <row r="41" spans="2:21">
      <c r="B41" s="374"/>
      <c r="C41" s="374"/>
      <c r="D41" s="374"/>
      <c r="E41" s="374"/>
      <c r="F41" s="374"/>
      <c r="G41" s="374"/>
      <c r="H41" s="374"/>
      <c r="I41" s="374"/>
      <c r="J41" s="374"/>
      <c r="K41" s="374"/>
      <c r="L41" s="374"/>
      <c r="M41" s="374"/>
      <c r="N41" s="374"/>
      <c r="O41" s="374"/>
      <c r="P41" s="374"/>
      <c r="Q41" s="374"/>
      <c r="R41" s="374"/>
      <c r="S41" s="374"/>
      <c r="T41" s="374"/>
      <c r="U41" s="374"/>
    </row>
    <row r="42" spans="2:21">
      <c r="B42" s="374"/>
      <c r="C42" s="374"/>
      <c r="D42" s="374"/>
      <c r="E42" s="374"/>
      <c r="F42" s="374"/>
      <c r="G42" s="374"/>
      <c r="H42" s="374"/>
      <c r="I42" s="374"/>
      <c r="J42" s="374"/>
      <c r="K42" s="374"/>
      <c r="L42" s="374"/>
      <c r="M42" s="374"/>
      <c r="N42" s="374"/>
      <c r="O42" s="374"/>
      <c r="P42" s="374"/>
      <c r="Q42" s="374"/>
      <c r="R42" s="374"/>
      <c r="S42" s="374"/>
      <c r="T42" s="374"/>
      <c r="U42" s="374"/>
    </row>
    <row r="43" spans="2:21">
      <c r="B43" s="374"/>
      <c r="C43" s="374"/>
      <c r="D43" s="374"/>
      <c r="E43" s="374"/>
      <c r="F43" s="374"/>
      <c r="G43" s="374"/>
      <c r="H43" s="374"/>
      <c r="I43" s="374"/>
      <c r="J43" s="374"/>
      <c r="K43" s="374"/>
      <c r="L43" s="374"/>
      <c r="M43" s="374"/>
      <c r="N43" s="374"/>
      <c r="O43" s="374"/>
      <c r="P43" s="374"/>
      <c r="Q43" s="374"/>
      <c r="R43" s="374"/>
      <c r="S43" s="374"/>
      <c r="T43" s="374"/>
      <c r="U43" s="374"/>
    </row>
    <row r="44" spans="2:21">
      <c r="B44" s="374"/>
      <c r="C44" s="374"/>
      <c r="D44" s="374"/>
      <c r="E44" s="374"/>
      <c r="F44" s="374"/>
      <c r="G44" s="374"/>
      <c r="H44" s="374"/>
      <c r="I44" s="374"/>
      <c r="J44" s="374"/>
      <c r="K44" s="374"/>
      <c r="L44" s="374"/>
      <c r="M44" s="374"/>
      <c r="N44" s="374"/>
      <c r="O44" s="374"/>
      <c r="P44" s="374"/>
      <c r="Q44" s="374"/>
      <c r="R44" s="374"/>
      <c r="S44" s="374"/>
      <c r="T44" s="374"/>
      <c r="U44" s="374"/>
    </row>
    <row r="45" spans="2:21">
      <c r="B45" s="374"/>
      <c r="C45" s="374"/>
      <c r="D45" s="374"/>
      <c r="E45" s="374"/>
      <c r="F45" s="374"/>
      <c r="G45" s="374"/>
      <c r="H45" s="374"/>
      <c r="I45" s="374"/>
      <c r="J45" s="374"/>
      <c r="K45" s="374"/>
      <c r="L45" s="374"/>
      <c r="M45" s="374"/>
      <c r="N45" s="374"/>
      <c r="O45" s="374"/>
      <c r="P45" s="374"/>
      <c r="Q45" s="374"/>
      <c r="R45" s="374"/>
      <c r="S45" s="374"/>
      <c r="T45" s="374"/>
      <c r="U45" s="374"/>
    </row>
    <row r="46" spans="2:21">
      <c r="B46" s="374"/>
      <c r="C46" s="374"/>
      <c r="D46" s="374"/>
      <c r="E46" s="374"/>
      <c r="F46" s="374"/>
      <c r="G46" s="374"/>
      <c r="H46" s="374"/>
      <c r="I46" s="374"/>
      <c r="J46" s="374"/>
      <c r="K46" s="374"/>
      <c r="L46" s="374"/>
      <c r="M46" s="374"/>
      <c r="N46" s="374"/>
      <c r="O46" s="374"/>
      <c r="P46" s="374"/>
      <c r="Q46" s="374"/>
      <c r="R46" s="374"/>
      <c r="S46" s="374"/>
      <c r="T46" s="374"/>
      <c r="U46" s="374"/>
    </row>
    <row r="47" spans="2:21">
      <c r="B47" s="374"/>
      <c r="C47" s="374"/>
      <c r="D47" s="374"/>
      <c r="E47" s="374"/>
      <c r="F47" s="374"/>
      <c r="G47" s="374"/>
      <c r="H47" s="374"/>
      <c r="I47" s="374"/>
      <c r="J47" s="374"/>
      <c r="K47" s="374"/>
      <c r="L47" s="374"/>
      <c r="M47" s="374"/>
      <c r="N47" s="374"/>
      <c r="O47" s="374"/>
      <c r="P47" s="374"/>
      <c r="Q47" s="374"/>
      <c r="R47" s="374"/>
      <c r="S47" s="374"/>
      <c r="T47" s="374"/>
      <c r="U47" s="374"/>
    </row>
    <row r="48" spans="2:21">
      <c r="B48" s="374"/>
      <c r="C48" s="374"/>
      <c r="D48" s="374"/>
      <c r="E48" s="374"/>
      <c r="F48" s="374"/>
      <c r="G48" s="374"/>
      <c r="H48" s="374"/>
      <c r="I48" s="374"/>
      <c r="J48" s="374"/>
      <c r="K48" s="374"/>
      <c r="L48" s="374"/>
      <c r="M48" s="374"/>
      <c r="N48" s="374"/>
      <c r="O48" s="374"/>
      <c r="P48" s="374"/>
      <c r="Q48" s="374"/>
      <c r="R48" s="374"/>
      <c r="S48" s="374"/>
      <c r="T48" s="374"/>
      <c r="U48" s="374"/>
    </row>
    <row r="49" spans="2:21">
      <c r="B49" s="374"/>
      <c r="C49" s="374"/>
      <c r="D49" s="374"/>
      <c r="E49" s="374"/>
      <c r="F49" s="374"/>
      <c r="G49" s="374"/>
      <c r="H49" s="374"/>
      <c r="I49" s="374"/>
      <c r="J49" s="374"/>
      <c r="K49" s="374"/>
      <c r="L49" s="374"/>
      <c r="M49" s="374"/>
      <c r="N49" s="374"/>
      <c r="O49" s="374"/>
      <c r="P49" s="374"/>
      <c r="Q49" s="374"/>
      <c r="R49" s="374"/>
      <c r="S49" s="374"/>
      <c r="T49" s="374"/>
      <c r="U49" s="374"/>
    </row>
    <row r="50" spans="2:21">
      <c r="B50" s="374"/>
      <c r="C50" s="374"/>
      <c r="D50" s="374"/>
      <c r="E50" s="374"/>
      <c r="F50" s="374"/>
      <c r="G50" s="374"/>
      <c r="H50" s="374"/>
      <c r="I50" s="374"/>
      <c r="J50" s="374"/>
      <c r="K50" s="374"/>
      <c r="L50" s="374"/>
      <c r="M50" s="374"/>
      <c r="N50" s="374"/>
      <c r="O50" s="374"/>
      <c r="P50" s="374"/>
      <c r="Q50" s="374"/>
      <c r="R50" s="374"/>
      <c r="S50" s="374"/>
      <c r="T50" s="374"/>
      <c r="U50" s="374"/>
    </row>
    <row r="51" spans="2:21">
      <c r="B51" s="374"/>
      <c r="C51" s="374"/>
      <c r="D51" s="374"/>
      <c r="E51" s="374"/>
      <c r="F51" s="374"/>
      <c r="G51" s="374"/>
      <c r="H51" s="374"/>
      <c r="I51" s="374"/>
      <c r="J51" s="374"/>
      <c r="K51" s="374"/>
      <c r="L51" s="374"/>
      <c r="M51" s="374"/>
      <c r="N51" s="374"/>
      <c r="O51" s="374"/>
      <c r="P51" s="374"/>
      <c r="Q51" s="374"/>
      <c r="R51" s="374"/>
      <c r="S51" s="374"/>
      <c r="T51" s="374"/>
      <c r="U51" s="374"/>
    </row>
    <row r="52" spans="2:21">
      <c r="B52" s="374"/>
      <c r="C52" s="374"/>
      <c r="D52" s="374"/>
      <c r="E52" s="374"/>
      <c r="F52" s="374"/>
      <c r="G52" s="374"/>
      <c r="H52" s="374"/>
      <c r="I52" s="374"/>
      <c r="J52" s="374"/>
      <c r="K52" s="374"/>
      <c r="L52" s="374"/>
      <c r="M52" s="374"/>
      <c r="N52" s="374"/>
      <c r="O52" s="374"/>
      <c r="P52" s="374"/>
      <c r="Q52" s="374"/>
      <c r="R52" s="374"/>
      <c r="S52" s="374"/>
      <c r="T52" s="374"/>
      <c r="U52" s="374"/>
    </row>
    <row r="53" spans="2:21">
      <c r="B53" s="374"/>
      <c r="C53" s="374"/>
      <c r="D53" s="374"/>
      <c r="E53" s="374"/>
      <c r="F53" s="374"/>
      <c r="G53" s="374"/>
      <c r="H53" s="374"/>
      <c r="I53" s="374"/>
      <c r="J53" s="374"/>
      <c r="K53" s="374"/>
      <c r="L53" s="374"/>
      <c r="M53" s="374"/>
      <c r="N53" s="374"/>
      <c r="O53" s="374"/>
      <c r="P53" s="374"/>
      <c r="Q53" s="374"/>
      <c r="R53" s="374"/>
      <c r="S53" s="374"/>
      <c r="T53" s="374"/>
      <c r="U53" s="374"/>
    </row>
    <row r="54" spans="2:21">
      <c r="B54" s="374"/>
      <c r="C54" s="374"/>
      <c r="D54" s="374"/>
      <c r="E54" s="374"/>
      <c r="F54" s="374"/>
      <c r="G54" s="374"/>
      <c r="H54" s="374"/>
      <c r="I54" s="374"/>
      <c r="J54" s="374"/>
      <c r="K54" s="374"/>
      <c r="L54" s="374"/>
      <c r="M54" s="374"/>
      <c r="N54" s="374"/>
      <c r="O54" s="374"/>
      <c r="P54" s="374"/>
      <c r="Q54" s="374"/>
      <c r="R54" s="374"/>
      <c r="S54" s="374"/>
      <c r="T54" s="374"/>
      <c r="U54" s="374"/>
    </row>
    <row r="55" spans="2:21">
      <c r="B55" s="374"/>
      <c r="C55" s="374"/>
      <c r="D55" s="374"/>
      <c r="E55" s="374"/>
      <c r="F55" s="374"/>
      <c r="G55" s="374"/>
      <c r="H55" s="374"/>
      <c r="I55" s="374"/>
      <c r="J55" s="374"/>
      <c r="K55" s="374"/>
      <c r="L55" s="374"/>
      <c r="M55" s="374"/>
      <c r="N55" s="374"/>
      <c r="O55" s="374"/>
      <c r="P55" s="374"/>
      <c r="Q55" s="374"/>
      <c r="R55" s="374"/>
      <c r="S55" s="374"/>
      <c r="T55" s="374"/>
      <c r="U55" s="374"/>
    </row>
    <row r="56" spans="2:21">
      <c r="B56" s="374"/>
      <c r="C56" s="374"/>
      <c r="D56" s="374"/>
      <c r="E56" s="374"/>
      <c r="F56" s="374"/>
      <c r="G56" s="374"/>
      <c r="H56" s="374"/>
      <c r="I56" s="374"/>
      <c r="J56" s="374"/>
      <c r="K56" s="374"/>
      <c r="L56" s="374"/>
      <c r="M56" s="374"/>
      <c r="N56" s="374"/>
      <c r="O56" s="374"/>
      <c r="P56" s="374"/>
      <c r="Q56" s="374"/>
      <c r="R56" s="374"/>
      <c r="S56" s="374"/>
      <c r="T56" s="374"/>
      <c r="U56" s="374"/>
    </row>
    <row r="57" spans="2:21">
      <c r="B57" s="374"/>
      <c r="C57" s="374"/>
      <c r="D57" s="374"/>
      <c r="E57" s="374"/>
      <c r="F57" s="374"/>
      <c r="G57" s="374"/>
      <c r="H57" s="374"/>
      <c r="I57" s="374"/>
      <c r="J57" s="374"/>
      <c r="K57" s="374"/>
      <c r="L57" s="374"/>
      <c r="M57" s="374"/>
      <c r="N57" s="374"/>
      <c r="O57" s="374"/>
      <c r="P57" s="374"/>
      <c r="Q57" s="374"/>
      <c r="R57" s="374"/>
      <c r="S57" s="374"/>
      <c r="T57" s="374"/>
      <c r="U57" s="374"/>
    </row>
    <row r="58" spans="2:21">
      <c r="B58" s="374"/>
      <c r="C58" s="374"/>
      <c r="D58" s="374"/>
      <c r="E58" s="374"/>
      <c r="F58" s="374"/>
      <c r="G58" s="374"/>
      <c r="H58" s="374"/>
      <c r="I58" s="374"/>
      <c r="J58" s="374"/>
      <c r="K58" s="374"/>
      <c r="L58" s="374"/>
      <c r="M58" s="374"/>
      <c r="N58" s="374"/>
      <c r="O58" s="374"/>
      <c r="P58" s="374"/>
      <c r="Q58" s="374"/>
      <c r="R58" s="374"/>
      <c r="S58" s="374"/>
      <c r="T58" s="374"/>
      <c r="U58" s="374"/>
    </row>
    <row r="59" spans="2:21">
      <c r="B59" s="374"/>
      <c r="C59" s="374"/>
      <c r="D59" s="374"/>
      <c r="E59" s="374"/>
      <c r="F59" s="374"/>
      <c r="G59" s="374"/>
      <c r="H59" s="374"/>
      <c r="I59" s="374"/>
      <c r="J59" s="374"/>
      <c r="K59" s="374"/>
      <c r="L59" s="374"/>
      <c r="M59" s="374"/>
      <c r="N59" s="374"/>
      <c r="O59" s="374"/>
      <c r="P59" s="374"/>
      <c r="Q59" s="374"/>
      <c r="R59" s="374"/>
      <c r="S59" s="374"/>
      <c r="T59" s="374"/>
      <c r="U59" s="374"/>
    </row>
    <row r="60" spans="2:21">
      <c r="B60" s="374"/>
      <c r="C60" s="374"/>
      <c r="D60" s="374"/>
      <c r="E60" s="374"/>
      <c r="F60" s="374"/>
      <c r="G60" s="374"/>
      <c r="H60" s="374"/>
      <c r="I60" s="374"/>
      <c r="J60" s="374"/>
      <c r="K60" s="374"/>
      <c r="L60" s="374"/>
      <c r="M60" s="374"/>
      <c r="N60" s="374"/>
      <c r="O60" s="374"/>
      <c r="P60" s="374"/>
      <c r="Q60" s="374"/>
      <c r="R60" s="374"/>
      <c r="S60" s="374"/>
      <c r="T60" s="374"/>
      <c r="U60" s="374"/>
    </row>
    <row r="61" spans="2:21">
      <c r="B61" s="374"/>
      <c r="C61" s="374"/>
      <c r="D61" s="374"/>
      <c r="E61" s="374"/>
      <c r="F61" s="374"/>
      <c r="G61" s="374"/>
      <c r="H61" s="374"/>
      <c r="I61" s="374"/>
      <c r="J61" s="374"/>
      <c r="K61" s="374"/>
      <c r="L61" s="374"/>
      <c r="M61" s="374"/>
      <c r="N61" s="374"/>
      <c r="O61" s="374"/>
      <c r="P61" s="374"/>
      <c r="Q61" s="374"/>
      <c r="R61" s="374"/>
      <c r="S61" s="374"/>
      <c r="T61" s="374"/>
      <c r="U61" s="374"/>
    </row>
    <row r="62" spans="2:21">
      <c r="B62" s="374"/>
      <c r="C62" s="374"/>
      <c r="D62" s="374"/>
      <c r="E62" s="374"/>
      <c r="F62" s="374"/>
      <c r="G62" s="374"/>
      <c r="H62" s="374"/>
      <c r="I62" s="374"/>
      <c r="J62" s="374"/>
      <c r="K62" s="374"/>
      <c r="L62" s="374"/>
      <c r="M62" s="374"/>
      <c r="N62" s="374"/>
      <c r="O62" s="374"/>
      <c r="P62" s="374"/>
      <c r="Q62" s="374"/>
      <c r="R62" s="374"/>
      <c r="S62" s="374"/>
      <c r="T62" s="374"/>
      <c r="U62" s="374"/>
    </row>
    <row r="63" spans="2:21">
      <c r="B63" s="374"/>
      <c r="C63" s="374"/>
      <c r="D63" s="374"/>
      <c r="E63" s="374"/>
      <c r="F63" s="374"/>
      <c r="G63" s="374"/>
      <c r="H63" s="374"/>
      <c r="I63" s="374"/>
      <c r="J63" s="374"/>
      <c r="K63" s="374"/>
      <c r="L63" s="374"/>
      <c r="M63" s="374"/>
      <c r="N63" s="374"/>
      <c r="O63" s="374"/>
      <c r="P63" s="374"/>
      <c r="Q63" s="374"/>
      <c r="R63" s="374"/>
      <c r="S63" s="374"/>
      <c r="T63" s="374"/>
      <c r="U63" s="374"/>
    </row>
    <row r="64" spans="2:21">
      <c r="B64" s="374"/>
      <c r="C64" s="374"/>
      <c r="D64" s="374"/>
      <c r="E64" s="374"/>
      <c r="F64" s="374"/>
      <c r="G64" s="374"/>
      <c r="H64" s="374"/>
      <c r="I64" s="374"/>
      <c r="J64" s="374"/>
      <c r="K64" s="374"/>
      <c r="L64" s="374"/>
      <c r="M64" s="374"/>
      <c r="N64" s="374"/>
      <c r="O64" s="374"/>
      <c r="P64" s="374"/>
      <c r="Q64" s="374"/>
      <c r="R64" s="374"/>
      <c r="S64" s="374"/>
      <c r="T64" s="374"/>
      <c r="U64" s="374"/>
    </row>
    <row r="65" spans="2:21">
      <c r="B65" s="374"/>
      <c r="C65" s="374"/>
      <c r="D65" s="374"/>
      <c r="E65" s="374"/>
      <c r="F65" s="374"/>
      <c r="G65" s="374"/>
      <c r="H65" s="374"/>
      <c r="I65" s="374"/>
      <c r="J65" s="374"/>
      <c r="K65" s="374"/>
      <c r="L65" s="374"/>
      <c r="M65" s="374"/>
      <c r="N65" s="374"/>
      <c r="O65" s="374"/>
      <c r="P65" s="374"/>
      <c r="Q65" s="374"/>
      <c r="R65" s="374"/>
      <c r="S65" s="374"/>
      <c r="T65" s="374"/>
      <c r="U65" s="374"/>
    </row>
    <row r="66" spans="2:21">
      <c r="B66" s="374"/>
      <c r="C66" s="374"/>
      <c r="D66" s="374"/>
      <c r="E66" s="374"/>
      <c r="F66" s="374"/>
      <c r="G66" s="374"/>
      <c r="H66" s="374"/>
      <c r="I66" s="374"/>
      <c r="J66" s="374"/>
      <c r="K66" s="374"/>
      <c r="L66" s="374"/>
      <c r="M66" s="374"/>
      <c r="N66" s="374"/>
      <c r="O66" s="374"/>
      <c r="P66" s="374"/>
      <c r="Q66" s="374"/>
      <c r="R66" s="374"/>
      <c r="S66" s="374"/>
      <c r="T66" s="374"/>
      <c r="U66" s="374"/>
    </row>
    <row r="67" spans="2:21">
      <c r="B67" s="374"/>
      <c r="C67" s="374"/>
      <c r="D67" s="374"/>
      <c r="E67" s="374"/>
      <c r="F67" s="374"/>
      <c r="G67" s="374"/>
      <c r="H67" s="374"/>
      <c r="I67" s="374"/>
      <c r="J67" s="374"/>
      <c r="K67" s="374"/>
      <c r="L67" s="374"/>
      <c r="M67" s="374"/>
      <c r="N67" s="374"/>
      <c r="O67" s="374"/>
      <c r="P67" s="374"/>
      <c r="Q67" s="374"/>
      <c r="R67" s="374"/>
      <c r="S67" s="374"/>
      <c r="T67" s="374"/>
      <c r="U67" s="374"/>
    </row>
    <row r="68" spans="2:21">
      <c r="B68" s="374"/>
      <c r="C68" s="374"/>
      <c r="D68" s="374"/>
      <c r="E68" s="374"/>
      <c r="F68" s="374"/>
      <c r="G68" s="374"/>
      <c r="H68" s="374"/>
      <c r="I68" s="374"/>
      <c r="J68" s="374"/>
      <c r="K68" s="374"/>
      <c r="L68" s="374"/>
      <c r="M68" s="374"/>
      <c r="N68" s="374"/>
      <c r="O68" s="374"/>
      <c r="P68" s="374"/>
      <c r="Q68" s="374"/>
      <c r="R68" s="374"/>
      <c r="S68" s="374"/>
      <c r="T68" s="374"/>
      <c r="U68" s="374"/>
    </row>
    <row r="69" spans="2:21">
      <c r="B69" s="374"/>
      <c r="C69" s="374"/>
      <c r="D69" s="374"/>
      <c r="E69" s="374"/>
      <c r="F69" s="374"/>
      <c r="G69" s="374"/>
      <c r="H69" s="374"/>
      <c r="I69" s="374"/>
      <c r="J69" s="374"/>
      <c r="K69" s="374"/>
      <c r="L69" s="374"/>
      <c r="M69" s="374"/>
      <c r="N69" s="374"/>
      <c r="O69" s="374"/>
      <c r="P69" s="374"/>
      <c r="Q69" s="374"/>
      <c r="R69" s="374"/>
      <c r="S69" s="374"/>
      <c r="T69" s="374"/>
      <c r="U69" s="374"/>
    </row>
    <row r="70" spans="2:21">
      <c r="B70" s="374"/>
      <c r="C70" s="374"/>
      <c r="D70" s="374"/>
      <c r="E70" s="374"/>
      <c r="F70" s="374"/>
      <c r="G70" s="374"/>
      <c r="H70" s="374"/>
      <c r="I70" s="374"/>
      <c r="J70" s="374"/>
      <c r="K70" s="374"/>
      <c r="L70" s="374"/>
      <c r="M70" s="374"/>
      <c r="N70" s="374"/>
      <c r="O70" s="374"/>
      <c r="P70" s="374"/>
      <c r="Q70" s="374"/>
      <c r="R70" s="374"/>
      <c r="S70" s="374"/>
      <c r="T70" s="374"/>
      <c r="U70" s="374"/>
    </row>
    <row r="71" spans="2:21">
      <c r="B71" s="374"/>
      <c r="C71" s="374"/>
      <c r="D71" s="374"/>
      <c r="E71" s="374"/>
      <c r="F71" s="374"/>
      <c r="G71" s="374"/>
      <c r="H71" s="374"/>
      <c r="I71" s="374"/>
      <c r="J71" s="374"/>
      <c r="K71" s="374"/>
      <c r="L71" s="374"/>
      <c r="M71" s="374"/>
      <c r="N71" s="374"/>
      <c r="O71" s="374"/>
      <c r="P71" s="374"/>
      <c r="Q71" s="374"/>
      <c r="R71" s="374"/>
      <c r="S71" s="374"/>
      <c r="T71" s="374"/>
      <c r="U71" s="374"/>
    </row>
    <row r="72" spans="2:21">
      <c r="B72" s="374"/>
      <c r="C72" s="374"/>
      <c r="D72" s="374"/>
      <c r="E72" s="374"/>
      <c r="F72" s="374"/>
      <c r="G72" s="374"/>
      <c r="H72" s="374"/>
      <c r="I72" s="374"/>
      <c r="J72" s="374"/>
      <c r="K72" s="374"/>
      <c r="L72" s="374"/>
      <c r="M72" s="374"/>
      <c r="N72" s="374"/>
      <c r="O72" s="374"/>
      <c r="P72" s="374"/>
      <c r="Q72" s="374"/>
      <c r="R72" s="374"/>
      <c r="S72" s="374"/>
      <c r="T72" s="374"/>
      <c r="U72" s="374"/>
    </row>
    <row r="73" spans="2:21">
      <c r="B73" s="374"/>
      <c r="C73" s="374"/>
      <c r="D73" s="374"/>
      <c r="E73" s="374"/>
      <c r="F73" s="374"/>
      <c r="G73" s="374"/>
      <c r="H73" s="374"/>
      <c r="I73" s="374"/>
      <c r="J73" s="374"/>
      <c r="K73" s="374"/>
      <c r="L73" s="374"/>
      <c r="M73" s="374"/>
      <c r="N73" s="374"/>
      <c r="O73" s="374"/>
      <c r="P73" s="374"/>
      <c r="Q73" s="374"/>
      <c r="R73" s="374"/>
      <c r="S73" s="374"/>
      <c r="T73" s="374"/>
      <c r="U73" s="374"/>
    </row>
    <row r="74" spans="2:21">
      <c r="B74" s="374"/>
      <c r="C74" s="374"/>
      <c r="D74" s="374"/>
      <c r="E74" s="374"/>
      <c r="F74" s="374"/>
      <c r="G74" s="374"/>
      <c r="H74" s="374"/>
      <c r="I74" s="374"/>
      <c r="J74" s="374"/>
      <c r="K74" s="374"/>
      <c r="L74" s="374"/>
      <c r="M74" s="374"/>
      <c r="N74" s="374"/>
      <c r="O74" s="374"/>
      <c r="P74" s="374"/>
      <c r="Q74" s="374"/>
      <c r="R74" s="374"/>
      <c r="S74" s="374"/>
      <c r="T74" s="374"/>
      <c r="U74" s="374"/>
    </row>
    <row r="75" spans="2:21">
      <c r="B75" s="374"/>
      <c r="C75" s="374"/>
      <c r="D75" s="374"/>
      <c r="E75" s="374"/>
      <c r="F75" s="374"/>
      <c r="G75" s="374"/>
      <c r="H75" s="374"/>
      <c r="I75" s="374"/>
      <c r="J75" s="374"/>
      <c r="K75" s="374"/>
      <c r="L75" s="374"/>
      <c r="M75" s="374"/>
      <c r="N75" s="374"/>
      <c r="O75" s="374"/>
      <c r="P75" s="374"/>
      <c r="Q75" s="374"/>
      <c r="R75" s="374"/>
      <c r="S75" s="374"/>
      <c r="T75" s="374"/>
      <c r="U75" s="374"/>
    </row>
    <row r="76" spans="2:21">
      <c r="B76" s="374"/>
      <c r="C76" s="374"/>
      <c r="D76" s="374"/>
      <c r="E76" s="374"/>
      <c r="F76" s="374"/>
      <c r="G76" s="374"/>
      <c r="H76" s="374"/>
      <c r="I76" s="374"/>
      <c r="J76" s="374"/>
      <c r="K76" s="374"/>
      <c r="L76" s="374"/>
      <c r="M76" s="374"/>
      <c r="N76" s="374"/>
      <c r="O76" s="374"/>
      <c r="P76" s="374"/>
      <c r="Q76" s="374"/>
      <c r="R76" s="374"/>
      <c r="S76" s="374"/>
      <c r="T76" s="374"/>
      <c r="U76" s="374"/>
    </row>
    <row r="77" spans="2:21">
      <c r="B77" s="374"/>
      <c r="C77" s="374"/>
      <c r="D77" s="374"/>
      <c r="E77" s="374"/>
      <c r="F77" s="374"/>
      <c r="G77" s="374"/>
      <c r="H77" s="374"/>
      <c r="I77" s="374"/>
      <c r="J77" s="374"/>
      <c r="K77" s="374"/>
      <c r="L77" s="374"/>
      <c r="M77" s="374"/>
      <c r="N77" s="374"/>
      <c r="O77" s="374"/>
      <c r="P77" s="374"/>
      <c r="Q77" s="374"/>
      <c r="R77" s="374"/>
      <c r="S77" s="374"/>
      <c r="T77" s="374"/>
      <c r="U77" s="374"/>
    </row>
    <row r="78" spans="2:21">
      <c r="B78" s="374"/>
      <c r="C78" s="374"/>
      <c r="D78" s="374"/>
      <c r="E78" s="374"/>
      <c r="F78" s="374"/>
      <c r="G78" s="374"/>
      <c r="H78" s="374"/>
      <c r="I78" s="374"/>
      <c r="J78" s="374"/>
      <c r="K78" s="374"/>
      <c r="L78" s="374"/>
      <c r="M78" s="374"/>
      <c r="N78" s="374"/>
      <c r="O78" s="374"/>
      <c r="P78" s="374"/>
      <c r="Q78" s="374"/>
      <c r="R78" s="374"/>
      <c r="S78" s="374"/>
      <c r="T78" s="374"/>
      <c r="U78" s="374"/>
    </row>
    <row r="79" spans="2:21">
      <c r="B79" s="374"/>
      <c r="C79" s="374"/>
      <c r="D79" s="374"/>
      <c r="E79" s="374"/>
      <c r="F79" s="374"/>
      <c r="G79" s="374"/>
      <c r="H79" s="374"/>
      <c r="I79" s="374"/>
      <c r="J79" s="374"/>
      <c r="K79" s="374"/>
      <c r="L79" s="374"/>
      <c r="M79" s="374"/>
      <c r="N79" s="374"/>
      <c r="O79" s="374"/>
      <c r="P79" s="374"/>
      <c r="Q79" s="374"/>
      <c r="R79" s="374"/>
      <c r="S79" s="374"/>
      <c r="T79" s="374"/>
      <c r="U79" s="374"/>
    </row>
    <row r="80" spans="2:21">
      <c r="B80" s="374"/>
      <c r="C80" s="374"/>
      <c r="D80" s="374"/>
      <c r="E80" s="374"/>
      <c r="F80" s="374"/>
      <c r="G80" s="374"/>
      <c r="H80" s="374"/>
      <c r="I80" s="374"/>
      <c r="J80" s="374"/>
      <c r="K80" s="374"/>
      <c r="L80" s="374"/>
      <c r="M80" s="374"/>
      <c r="N80" s="374"/>
      <c r="O80" s="374"/>
      <c r="P80" s="374"/>
      <c r="Q80" s="374"/>
      <c r="R80" s="374"/>
      <c r="S80" s="374"/>
      <c r="T80" s="374"/>
      <c r="U80" s="374"/>
    </row>
    <row r="81" spans="2:21">
      <c r="B81" s="374"/>
      <c r="C81" s="374"/>
      <c r="D81" s="374"/>
      <c r="E81" s="374"/>
      <c r="F81" s="374"/>
      <c r="G81" s="374"/>
      <c r="H81" s="374"/>
      <c r="I81" s="374"/>
      <c r="J81" s="374"/>
      <c r="K81" s="374"/>
      <c r="L81" s="374"/>
      <c r="M81" s="374"/>
      <c r="N81" s="374"/>
      <c r="O81" s="374"/>
      <c r="P81" s="374"/>
      <c r="Q81" s="374"/>
      <c r="R81" s="374"/>
      <c r="S81" s="374"/>
      <c r="T81" s="374"/>
      <c r="U81" s="374"/>
    </row>
    <row r="82" spans="2:21">
      <c r="B82" s="374"/>
      <c r="C82" s="374"/>
      <c r="D82" s="374"/>
      <c r="E82" s="374"/>
      <c r="F82" s="374"/>
      <c r="G82" s="374"/>
      <c r="H82" s="374"/>
      <c r="I82" s="374"/>
      <c r="J82" s="374"/>
      <c r="K82" s="374"/>
      <c r="L82" s="374"/>
      <c r="M82" s="374"/>
      <c r="N82" s="374"/>
      <c r="O82" s="374"/>
      <c r="P82" s="374"/>
      <c r="Q82" s="374"/>
      <c r="R82" s="374"/>
      <c r="S82" s="374"/>
      <c r="T82" s="374"/>
      <c r="U82" s="374"/>
    </row>
  </sheetData>
  <mergeCells count="1">
    <mergeCell ref="B11:N16"/>
  </mergeCells>
  <hyperlinks>
    <hyperlink ref="A1" location="Contents!A1" display="Table of Contents" xr:uid="{55850820-569A-4D7D-8DBA-E06EC352A45B}"/>
  </hyperlinks>
  <pageMargins left="0.7" right="0.7" top="0.75" bottom="0.75" header="0.3" footer="0.3"/>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535446-4BE0-4DF7-A0AE-0DEA062B48B4}">
  <sheetPr>
    <tabColor theme="7" tint="-0.249977111117893"/>
  </sheetPr>
  <dimension ref="A1"/>
  <sheetViews>
    <sheetView workbookViewId="0"/>
  </sheetViews>
  <sheetFormatPr defaultRowHeight="15"/>
  <sheetData>
    <row r="1" spans="1:1">
      <c r="A1" s="232" t="s">
        <v>3717</v>
      </c>
    </row>
  </sheetData>
  <hyperlinks>
    <hyperlink ref="A1" location="Contents!A1" display="Table of Contents" xr:uid="{47FD3D50-EC31-4B8E-BA86-8B34BA78A116}"/>
  </hyperlinks>
  <pageMargins left="0.7" right="0.7" top="0.75" bottom="0.75" header="0.3" footer="0.3"/>
  <drawing r:id="rId1"/>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F5CA7E-F0FF-451F-B1BE-90F1A0316AAF}">
  <sheetPr>
    <tabColor theme="7" tint="-0.249977111117893"/>
  </sheetPr>
  <dimension ref="A1"/>
  <sheetViews>
    <sheetView workbookViewId="0"/>
  </sheetViews>
  <sheetFormatPr defaultRowHeight="15"/>
  <sheetData>
    <row r="1" spans="1:1">
      <c r="A1" s="232" t="s">
        <v>3717</v>
      </c>
    </row>
  </sheetData>
  <hyperlinks>
    <hyperlink ref="A1" location="Contents!A1" display="Table of Contents" xr:uid="{7464F7E0-02B4-488A-9151-8A8B153576A1}"/>
  </hyperlinks>
  <pageMargins left="0.7" right="0.7" top="0.75" bottom="0.75" header="0.3" footer="0.3"/>
  <drawing r:id="rId1"/>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0183CA-143A-4E6A-B94D-21BAFAD516D3}">
  <sheetPr>
    <tabColor rgb="FFFFFF00"/>
  </sheetPr>
  <dimension ref="A1:R52"/>
  <sheetViews>
    <sheetView workbookViewId="0">
      <selection activeCell="B1" sqref="B1"/>
    </sheetView>
  </sheetViews>
  <sheetFormatPr defaultColWidth="9.140625" defaultRowHeight="12.75"/>
  <cols>
    <col min="1" max="1" width="17" style="35" bestFit="1" customWidth="1"/>
    <col min="2" max="2" width="14.7109375" style="35" customWidth="1"/>
    <col min="3" max="3" width="19.85546875" style="35" bestFit="1" customWidth="1"/>
    <col min="4" max="4" width="15.140625" style="35" bestFit="1" customWidth="1"/>
    <col min="5" max="5" width="17.42578125" style="35" bestFit="1" customWidth="1"/>
    <col min="6" max="16384" width="9.140625" style="35"/>
  </cols>
  <sheetData>
    <row r="1" spans="1:6" ht="15">
      <c r="A1" s="232" t="s">
        <v>3717</v>
      </c>
      <c r="B1" s="402" t="s">
        <v>3866</v>
      </c>
      <c r="C1" s="385"/>
      <c r="D1" s="385"/>
      <c r="E1" s="385"/>
      <c r="F1" s="385"/>
    </row>
    <row r="3" spans="1:6">
      <c r="B3" s="386"/>
      <c r="C3" s="387" t="s">
        <v>3867</v>
      </c>
      <c r="D3" s="387" t="s">
        <v>838</v>
      </c>
      <c r="E3" s="386" t="s">
        <v>3868</v>
      </c>
      <c r="F3" s="385"/>
    </row>
    <row r="4" spans="1:6">
      <c r="B4" s="388" t="s">
        <v>180</v>
      </c>
      <c r="C4" s="389">
        <v>2555.4</v>
      </c>
      <c r="D4" s="390">
        <v>32</v>
      </c>
      <c r="E4" s="391">
        <v>2587.4</v>
      </c>
    </row>
    <row r="5" spans="1:6">
      <c r="B5" s="388" t="s">
        <v>50</v>
      </c>
      <c r="C5" s="389">
        <v>2130.6999999999998</v>
      </c>
      <c r="D5" s="390">
        <v>0</v>
      </c>
      <c r="E5" s="391">
        <v>2130.6999999999998</v>
      </c>
    </row>
    <row r="6" spans="1:6">
      <c r="B6" s="388" t="s">
        <v>45</v>
      </c>
      <c r="C6" s="389">
        <v>1928.69</v>
      </c>
      <c r="D6" s="390">
        <v>0</v>
      </c>
      <c r="E6" s="391">
        <v>1928.69</v>
      </c>
    </row>
    <row r="7" spans="1:6">
      <c r="B7" s="388" t="s">
        <v>177</v>
      </c>
      <c r="C7" s="389">
        <v>1514.7</v>
      </c>
      <c r="D7" s="390">
        <v>98.5</v>
      </c>
      <c r="E7" s="391">
        <v>1613.2</v>
      </c>
    </row>
    <row r="8" spans="1:6">
      <c r="B8" s="388" t="s">
        <v>166</v>
      </c>
      <c r="C8" s="389">
        <v>1034</v>
      </c>
      <c r="D8" s="390">
        <v>0</v>
      </c>
      <c r="E8" s="391">
        <v>1034</v>
      </c>
    </row>
    <row r="9" spans="1:6">
      <c r="B9" s="388" t="s">
        <v>163</v>
      </c>
      <c r="C9" s="389">
        <v>906</v>
      </c>
      <c r="D9" s="390">
        <v>0</v>
      </c>
      <c r="E9" s="391">
        <v>906</v>
      </c>
    </row>
    <row r="10" spans="1:6">
      <c r="B10" s="388" t="s">
        <v>9</v>
      </c>
      <c r="C10" s="389">
        <v>824</v>
      </c>
      <c r="D10" s="390">
        <v>0</v>
      </c>
      <c r="E10" s="391">
        <v>824</v>
      </c>
    </row>
    <row r="11" spans="1:6">
      <c r="B11" s="388" t="s">
        <v>153</v>
      </c>
      <c r="C11" s="389">
        <v>797</v>
      </c>
      <c r="D11" s="390">
        <v>0</v>
      </c>
      <c r="E11" s="391">
        <v>797</v>
      </c>
    </row>
    <row r="12" spans="1:6">
      <c r="B12" s="388" t="s">
        <v>302</v>
      </c>
      <c r="C12" s="389">
        <v>753.2</v>
      </c>
      <c r="D12" s="390">
        <v>0</v>
      </c>
      <c r="E12" s="391">
        <v>753.2</v>
      </c>
    </row>
    <row r="13" spans="1:6">
      <c r="B13" s="388" t="s">
        <v>154</v>
      </c>
      <c r="C13" s="389">
        <v>554</v>
      </c>
      <c r="D13" s="390">
        <v>2.2999999999999998</v>
      </c>
      <c r="E13" s="391">
        <v>556.29999999999995</v>
      </c>
    </row>
    <row r="14" spans="1:6">
      <c r="B14" s="388" t="s">
        <v>258</v>
      </c>
      <c r="C14" s="389">
        <v>1005.2999999999992</v>
      </c>
      <c r="D14" s="390">
        <v>0</v>
      </c>
      <c r="E14" s="391">
        <v>1005.2999999999992</v>
      </c>
    </row>
    <row r="15" spans="1:6">
      <c r="B15" s="392" t="s">
        <v>86</v>
      </c>
      <c r="C15" s="389">
        <v>14002.990000000002</v>
      </c>
      <c r="D15" s="390">
        <v>132.80000000000001</v>
      </c>
      <c r="E15" s="391">
        <v>14135.79</v>
      </c>
    </row>
    <row r="17" spans="2:18">
      <c r="B17" s="1100" t="s">
        <v>893</v>
      </c>
      <c r="C17" s="1100"/>
      <c r="D17" s="1100"/>
      <c r="E17" s="1100"/>
      <c r="F17" s="1100"/>
      <c r="G17" s="1100"/>
      <c r="H17" s="1100"/>
      <c r="I17" s="837"/>
      <c r="J17" s="385"/>
      <c r="K17" s="385"/>
      <c r="L17" s="385"/>
      <c r="M17" s="385"/>
      <c r="N17" s="385"/>
      <c r="O17" s="385"/>
      <c r="P17" s="385"/>
      <c r="Q17" s="385"/>
      <c r="R17" s="385"/>
    </row>
    <row r="18" spans="2:18">
      <c r="B18" s="1100"/>
      <c r="C18" s="1100"/>
      <c r="D18" s="1100"/>
      <c r="E18" s="1100"/>
      <c r="F18" s="1100"/>
      <c r="G18" s="1100"/>
      <c r="H18" s="1100"/>
      <c r="I18" s="385"/>
      <c r="J18" s="385"/>
      <c r="K18" s="385"/>
      <c r="L18" s="385"/>
      <c r="M18" s="385"/>
      <c r="N18" s="385"/>
      <c r="O18" s="385"/>
      <c r="P18" s="385"/>
      <c r="Q18" s="385"/>
      <c r="R18" s="385"/>
    </row>
    <row r="19" spans="2:18">
      <c r="B19" s="1100"/>
      <c r="C19" s="1100"/>
      <c r="D19" s="1100"/>
      <c r="E19" s="1100"/>
      <c r="F19" s="1100"/>
      <c r="G19" s="1100"/>
      <c r="H19" s="1100"/>
      <c r="I19" s="385"/>
      <c r="J19" s="385"/>
      <c r="K19" s="385"/>
      <c r="L19" s="385"/>
      <c r="M19" s="385"/>
      <c r="N19" s="385"/>
      <c r="O19" s="385"/>
      <c r="P19" s="385"/>
      <c r="Q19" s="385"/>
      <c r="R19" s="385"/>
    </row>
    <row r="20" spans="2:18">
      <c r="B20" s="385"/>
      <c r="C20" s="393"/>
      <c r="D20" s="394"/>
      <c r="E20" s="385"/>
      <c r="F20" s="395"/>
      <c r="G20" s="385"/>
      <c r="H20" s="385"/>
      <c r="I20" s="385"/>
      <c r="J20" s="385"/>
      <c r="K20" s="385"/>
      <c r="L20" s="385"/>
      <c r="M20" s="385"/>
      <c r="N20" s="385"/>
      <c r="O20" s="385"/>
      <c r="P20" s="385"/>
      <c r="Q20" s="385"/>
      <c r="R20" s="385"/>
    </row>
    <row r="21" spans="2:18" ht="12.75" customHeight="1">
      <c r="B21" s="1100" t="s">
        <v>4383</v>
      </c>
      <c r="C21" s="1100"/>
      <c r="D21" s="1100"/>
      <c r="E21" s="1100"/>
      <c r="F21" s="1100"/>
      <c r="G21" s="1100"/>
      <c r="H21" s="1100"/>
      <c r="I21" s="385"/>
      <c r="J21" s="385"/>
      <c r="K21" s="385"/>
      <c r="L21" s="385"/>
      <c r="M21" s="385"/>
      <c r="N21" s="385"/>
      <c r="O21" s="385"/>
      <c r="P21" s="385"/>
      <c r="Q21" s="385"/>
      <c r="R21" s="385"/>
    </row>
    <row r="22" spans="2:18">
      <c r="B22" s="1100"/>
      <c r="C22" s="1100"/>
      <c r="D22" s="1100"/>
      <c r="E22" s="1100"/>
      <c r="F22" s="1100"/>
      <c r="G22" s="1100"/>
      <c r="H22" s="1100"/>
      <c r="J22" s="385"/>
      <c r="K22" s="385"/>
      <c r="L22" s="385"/>
      <c r="M22" s="385"/>
      <c r="N22" s="385"/>
      <c r="O22" s="385"/>
      <c r="P22" s="385"/>
      <c r="Q22" s="385"/>
      <c r="R22" s="385"/>
    </row>
    <row r="23" spans="2:18">
      <c r="B23" s="1100"/>
      <c r="C23" s="1100"/>
      <c r="D23" s="1100"/>
      <c r="E23" s="1100"/>
      <c r="F23" s="1100"/>
      <c r="G23" s="1100"/>
      <c r="H23" s="1100"/>
      <c r="I23" s="385"/>
      <c r="J23" s="385"/>
      <c r="K23" s="385"/>
      <c r="L23" s="385"/>
      <c r="M23" s="385"/>
      <c r="N23" s="385"/>
      <c r="O23" s="385"/>
      <c r="P23" s="385"/>
      <c r="Q23" s="385"/>
      <c r="R23" s="385"/>
    </row>
    <row r="24" spans="2:18">
      <c r="B24" s="1100"/>
      <c r="C24" s="1100"/>
      <c r="D24" s="1100"/>
      <c r="E24" s="1100"/>
      <c r="F24" s="1100"/>
      <c r="G24" s="1100"/>
      <c r="H24" s="1100"/>
      <c r="I24" s="399"/>
      <c r="R24" s="399"/>
    </row>
    <row r="25" spans="2:18">
      <c r="B25" s="1100"/>
      <c r="C25" s="1100"/>
      <c r="D25" s="1100"/>
      <c r="E25" s="1100"/>
      <c r="F25" s="1100"/>
      <c r="G25" s="1100"/>
      <c r="H25" s="1100"/>
      <c r="I25" s="400"/>
      <c r="R25" s="385"/>
    </row>
    <row r="26" spans="2:18">
      <c r="B26" s="1100"/>
      <c r="C26" s="1100"/>
      <c r="D26" s="1100"/>
      <c r="E26" s="1100"/>
      <c r="F26" s="1100"/>
      <c r="G26" s="1100"/>
      <c r="H26" s="1100"/>
      <c r="I26" s="385"/>
      <c r="J26" s="385"/>
      <c r="K26" s="385"/>
      <c r="L26" s="385"/>
      <c r="M26" s="385"/>
      <c r="N26" s="385"/>
      <c r="O26" s="385"/>
      <c r="P26" s="385"/>
      <c r="Q26" s="385"/>
      <c r="R26" s="385"/>
    </row>
    <row r="27" spans="2:18">
      <c r="B27" s="1100"/>
      <c r="C27" s="1100"/>
      <c r="D27" s="1100"/>
      <c r="E27" s="1100"/>
      <c r="F27" s="1100"/>
      <c r="G27" s="1100"/>
      <c r="H27" s="1100"/>
      <c r="I27" s="385"/>
      <c r="J27" s="401"/>
      <c r="K27" s="401"/>
      <c r="L27" s="401"/>
      <c r="M27" s="401"/>
      <c r="N27" s="401"/>
      <c r="O27" s="401"/>
      <c r="P27" s="401"/>
      <c r="Q27" s="401"/>
      <c r="R27" s="385"/>
    </row>
    <row r="28" spans="2:18">
      <c r="B28" s="1100"/>
      <c r="C28" s="1100"/>
      <c r="D28" s="1100"/>
      <c r="E28" s="1100"/>
      <c r="F28" s="1100"/>
      <c r="G28" s="1100"/>
      <c r="H28" s="1100"/>
      <c r="I28" s="385"/>
      <c r="J28" s="385"/>
      <c r="K28" s="385"/>
      <c r="L28" s="385"/>
      <c r="M28" s="385"/>
      <c r="N28" s="385"/>
      <c r="O28" s="385"/>
      <c r="P28" s="385"/>
      <c r="Q28" s="385"/>
      <c r="R28" s="385"/>
    </row>
    <row r="29" spans="2:18">
      <c r="B29" s="1100"/>
      <c r="C29" s="1100"/>
      <c r="D29" s="1100"/>
      <c r="E29" s="1100"/>
      <c r="F29" s="1100"/>
      <c r="G29" s="1100"/>
      <c r="H29" s="1100"/>
      <c r="I29" s="385"/>
      <c r="J29" s="385"/>
      <c r="K29" s="385"/>
      <c r="L29" s="385"/>
      <c r="M29" s="385"/>
      <c r="N29" s="385"/>
      <c r="O29" s="385"/>
      <c r="P29" s="385"/>
      <c r="Q29" s="385"/>
      <c r="R29" s="385"/>
    </row>
    <row r="30" spans="2:18">
      <c r="B30" s="1100"/>
      <c r="C30" s="1100"/>
      <c r="D30" s="1100"/>
      <c r="E30" s="1100"/>
      <c r="F30" s="1100"/>
      <c r="G30" s="1100"/>
      <c r="H30" s="1100"/>
      <c r="I30" s="385"/>
      <c r="J30" s="385"/>
      <c r="K30" s="385"/>
      <c r="L30" s="385"/>
      <c r="M30" s="385"/>
      <c r="N30" s="385"/>
      <c r="O30" s="385"/>
      <c r="P30" s="385"/>
      <c r="Q30" s="385"/>
      <c r="R30" s="385"/>
    </row>
    <row r="31" spans="2:18">
      <c r="B31" s="1100"/>
      <c r="C31" s="1100"/>
      <c r="D31" s="1100"/>
      <c r="E31" s="1100"/>
      <c r="F31" s="1100"/>
      <c r="G31" s="1100"/>
      <c r="H31" s="1100"/>
      <c r="I31" s="385"/>
      <c r="J31" s="385"/>
      <c r="K31" s="385"/>
      <c r="L31" s="385"/>
      <c r="M31" s="385"/>
      <c r="N31" s="385"/>
      <c r="O31" s="385"/>
      <c r="P31" s="385"/>
      <c r="Q31" s="385"/>
      <c r="R31" s="385"/>
    </row>
    <row r="32" spans="2:18" s="385" customFormat="1">
      <c r="B32" s="1100"/>
      <c r="C32" s="1100"/>
      <c r="D32" s="1100"/>
      <c r="E32" s="1100"/>
      <c r="F32" s="1100"/>
      <c r="G32" s="1100"/>
      <c r="H32" s="1100"/>
    </row>
    <row r="33" spans="2:11" s="385" customFormat="1">
      <c r="B33" s="1100"/>
      <c r="C33" s="1100"/>
      <c r="D33" s="1100"/>
      <c r="E33" s="1100"/>
      <c r="F33" s="1100"/>
      <c r="G33" s="1100"/>
      <c r="H33" s="1100"/>
    </row>
    <row r="34" spans="2:11" s="385" customFormat="1">
      <c r="B34" s="1100"/>
      <c r="C34" s="1100"/>
      <c r="D34" s="1100"/>
      <c r="E34" s="1100"/>
      <c r="F34" s="1100"/>
      <c r="G34" s="1100"/>
      <c r="H34" s="1100"/>
    </row>
    <row r="35" spans="2:11" s="385" customFormat="1">
      <c r="B35" s="1100"/>
      <c r="C35" s="1100"/>
      <c r="D35" s="1100"/>
      <c r="E35" s="1100"/>
      <c r="F35" s="1100"/>
      <c r="G35" s="1100"/>
      <c r="H35" s="1100"/>
    </row>
    <row r="36" spans="2:11" s="385" customFormat="1">
      <c r="F36" s="395"/>
    </row>
    <row r="37" spans="2:11" s="385" customFormat="1">
      <c r="F37" s="395"/>
    </row>
    <row r="38" spans="2:11" s="385" customFormat="1">
      <c r="F38" s="395"/>
    </row>
    <row r="39" spans="2:11" s="385" customFormat="1">
      <c r="F39" s="395"/>
    </row>
    <row r="40" spans="2:11" s="385" customFormat="1">
      <c r="F40" s="395"/>
    </row>
    <row r="41" spans="2:11" s="385" customFormat="1">
      <c r="F41" s="395"/>
    </row>
    <row r="42" spans="2:11" s="385" customFormat="1">
      <c r="F42" s="395"/>
    </row>
    <row r="43" spans="2:11" s="385" customFormat="1">
      <c r="F43" s="395"/>
    </row>
    <row r="44" spans="2:11" s="385" customFormat="1">
      <c r="F44" s="395"/>
    </row>
    <row r="45" spans="2:11" s="385" customFormat="1">
      <c r="F45" s="395"/>
    </row>
    <row r="46" spans="2:11" s="385" customFormat="1">
      <c r="F46" s="395"/>
    </row>
    <row r="47" spans="2:11" s="385" customFormat="1">
      <c r="C47" s="393"/>
      <c r="D47" s="394"/>
      <c r="F47" s="395"/>
    </row>
    <row r="48" spans="2:11">
      <c r="C48" s="396"/>
      <c r="D48" s="397"/>
      <c r="E48" s="398"/>
      <c r="F48" s="395"/>
      <c r="G48" s="385"/>
      <c r="H48" s="385"/>
      <c r="I48" s="385"/>
      <c r="J48" s="385"/>
      <c r="K48" s="385"/>
    </row>
    <row r="49" spans="3:11">
      <c r="C49" s="393"/>
      <c r="D49" s="394"/>
      <c r="E49" s="385"/>
      <c r="F49" s="395"/>
      <c r="G49" s="385"/>
      <c r="H49" s="385"/>
      <c r="I49" s="385"/>
      <c r="J49" s="385"/>
      <c r="K49" s="385"/>
    </row>
    <row r="50" spans="3:11">
      <c r="C50" s="393"/>
      <c r="D50" s="394"/>
      <c r="E50" s="385"/>
      <c r="F50" s="395"/>
      <c r="G50" s="385"/>
      <c r="H50" s="385"/>
      <c r="I50" s="385"/>
      <c r="J50" s="385"/>
      <c r="K50" s="385"/>
    </row>
    <row r="51" spans="3:11">
      <c r="C51" s="385"/>
      <c r="D51" s="385"/>
      <c r="E51" s="385"/>
      <c r="F51" s="385"/>
      <c r="G51" s="385"/>
      <c r="H51" s="385"/>
      <c r="I51" s="385"/>
      <c r="J51" s="385"/>
      <c r="K51" s="385"/>
    </row>
    <row r="52" spans="3:11">
      <c r="C52" s="385"/>
      <c r="D52" s="385"/>
      <c r="E52" s="385"/>
      <c r="F52" s="385"/>
      <c r="G52" s="385"/>
      <c r="H52" s="385"/>
      <c r="I52" s="385"/>
      <c r="J52" s="385"/>
    </row>
  </sheetData>
  <mergeCells count="2">
    <mergeCell ref="B17:H19"/>
    <mergeCell ref="B21:H35"/>
  </mergeCells>
  <hyperlinks>
    <hyperlink ref="A1" location="Contents!A1" display="Table of Contents" xr:uid="{06E6DA4A-C1D9-4239-870D-40CA388E2C64}"/>
  </hyperlinks>
  <pageMargins left="0.7" right="0.7" top="0.75" bottom="0.75" header="0.3" footer="0.3"/>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230A9A-AB36-46A1-9549-A2DCDBEEE4E4}">
  <sheetPr>
    <tabColor theme="7" tint="-0.249977111117893"/>
  </sheetPr>
  <dimension ref="A1"/>
  <sheetViews>
    <sheetView workbookViewId="0"/>
  </sheetViews>
  <sheetFormatPr defaultRowHeight="15"/>
  <sheetData>
    <row r="1" spans="1:1">
      <c r="A1" s="232" t="s">
        <v>3717</v>
      </c>
    </row>
  </sheetData>
  <hyperlinks>
    <hyperlink ref="A1" location="Contents!A1" display="Table of Contents" xr:uid="{F5C25C71-A669-4B31-8591-EE4D5E7235F0}"/>
  </hyperlinks>
  <pageMargins left="0.7" right="0.7" top="0.75" bottom="0.75" header="0.3" footer="0.3"/>
  <drawing r:id="rId1"/>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8E1D8F-BE26-42D0-A855-B6C0A9D04C47}">
  <sheetPr>
    <tabColor rgb="FFFFFF00"/>
  </sheetPr>
  <dimension ref="A1:K20"/>
  <sheetViews>
    <sheetView workbookViewId="0"/>
  </sheetViews>
  <sheetFormatPr defaultColWidth="9.140625" defaultRowHeight="12.75"/>
  <cols>
    <col min="1" max="1" width="17" style="35" bestFit="1" customWidth="1"/>
    <col min="2" max="2" width="15.7109375" style="35" customWidth="1"/>
    <col min="3" max="16384" width="9.140625" style="35"/>
  </cols>
  <sheetData>
    <row r="1" spans="1:5" ht="15">
      <c r="A1" s="232" t="s">
        <v>3717</v>
      </c>
      <c r="B1" s="402" t="s">
        <v>3869</v>
      </c>
      <c r="C1" s="385"/>
      <c r="D1" s="385"/>
      <c r="E1" s="385"/>
    </row>
    <row r="2" spans="1:5">
      <c r="B2" s="398"/>
      <c r="C2" s="385"/>
      <c r="D2" s="385"/>
      <c r="E2" s="385"/>
    </row>
    <row r="3" spans="1:5">
      <c r="B3" s="388"/>
      <c r="C3" s="405">
        <v>2020</v>
      </c>
      <c r="D3" s="403"/>
      <c r="E3" s="385"/>
    </row>
    <row r="4" spans="1:5">
      <c r="B4" s="388" t="s">
        <v>89</v>
      </c>
      <c r="C4" s="406">
        <v>66.666147195457697</v>
      </c>
      <c r="D4" s="404"/>
      <c r="E4" s="385"/>
    </row>
    <row r="5" spans="1:5">
      <c r="B5" s="388" t="s">
        <v>177</v>
      </c>
      <c r="C5" s="406">
        <v>15.704696731100301</v>
      </c>
      <c r="D5" s="404"/>
      <c r="E5" s="385"/>
    </row>
    <row r="6" spans="1:5">
      <c r="B6" s="388" t="s">
        <v>302</v>
      </c>
      <c r="C6" s="406">
        <v>9.7689357117406708</v>
      </c>
      <c r="D6" s="404"/>
      <c r="E6" s="385"/>
    </row>
    <row r="7" spans="1:5">
      <c r="B7" s="388" t="s">
        <v>154</v>
      </c>
      <c r="C7" s="406">
        <v>8.5854518662748909</v>
      </c>
      <c r="D7" s="404"/>
      <c r="E7" s="385"/>
    </row>
    <row r="8" spans="1:5">
      <c r="B8" s="388" t="s">
        <v>166</v>
      </c>
      <c r="C8" s="406">
        <v>2.7025000000000001</v>
      </c>
      <c r="D8" s="404"/>
      <c r="E8" s="385"/>
    </row>
    <row r="9" spans="1:5">
      <c r="B9" s="388" t="s">
        <v>150</v>
      </c>
      <c r="C9" s="406">
        <v>2.69474613262962</v>
      </c>
      <c r="D9" s="404"/>
      <c r="E9" s="385"/>
    </row>
    <row r="10" spans="1:5">
      <c r="B10" s="388" t="s">
        <v>894</v>
      </c>
      <c r="C10" s="406">
        <v>2.3277777777777802</v>
      </c>
      <c r="D10" s="404"/>
      <c r="E10" s="385"/>
    </row>
    <row r="11" spans="1:5">
      <c r="B11" s="388" t="s">
        <v>153</v>
      </c>
      <c r="C11" s="406">
        <v>2.12527777777778</v>
      </c>
      <c r="D11" s="404"/>
      <c r="E11" s="385"/>
    </row>
    <row r="12" spans="1:5">
      <c r="B12" s="388" t="s">
        <v>180</v>
      </c>
      <c r="C12" s="406">
        <v>2.0416666666666701</v>
      </c>
      <c r="D12" s="404"/>
      <c r="E12" s="385"/>
    </row>
    <row r="13" spans="1:5">
      <c r="B13" s="388" t="s">
        <v>72</v>
      </c>
      <c r="C13" s="406">
        <v>1.85622222222222</v>
      </c>
      <c r="D13" s="404"/>
      <c r="E13" s="385"/>
    </row>
    <row r="14" spans="1:5">
      <c r="B14" s="388" t="s">
        <v>258</v>
      </c>
      <c r="C14" s="407">
        <v>13.704111863079</v>
      </c>
      <c r="D14" s="404"/>
      <c r="E14" s="385"/>
    </row>
    <row r="15" spans="1:5">
      <c r="B15" s="392" t="s">
        <v>86</v>
      </c>
      <c r="C15" s="389">
        <v>128.17753394472663</v>
      </c>
      <c r="D15" s="404"/>
      <c r="E15" s="385"/>
    </row>
    <row r="16" spans="1:5">
      <c r="B16" s="185"/>
      <c r="C16" s="185"/>
    </row>
    <row r="18" spans="2:11">
      <c r="B18" s="1100" t="s">
        <v>4384</v>
      </c>
      <c r="C18" s="1100"/>
      <c r="D18" s="1100"/>
      <c r="E18" s="1100"/>
      <c r="F18" s="1100"/>
      <c r="G18" s="1100"/>
      <c r="H18" s="1100"/>
      <c r="I18" s="1100"/>
      <c r="J18" s="1100"/>
      <c r="K18" s="1100"/>
    </row>
    <row r="19" spans="2:11">
      <c r="B19" s="1100"/>
      <c r="C19" s="1100"/>
      <c r="D19" s="1100"/>
      <c r="E19" s="1100"/>
      <c r="F19" s="1100"/>
      <c r="G19" s="1100"/>
      <c r="H19" s="1100"/>
      <c r="I19" s="1100"/>
      <c r="J19" s="1100"/>
      <c r="K19" s="1100"/>
    </row>
    <row r="20" spans="2:11">
      <c r="B20" s="1100"/>
      <c r="C20" s="1100"/>
      <c r="D20" s="1100"/>
      <c r="E20" s="1100"/>
      <c r="F20" s="1100"/>
      <c r="G20" s="1100"/>
      <c r="H20" s="1100"/>
      <c r="I20" s="1100"/>
      <c r="J20" s="1100"/>
      <c r="K20" s="1100"/>
    </row>
  </sheetData>
  <mergeCells count="1">
    <mergeCell ref="B18:K20"/>
  </mergeCells>
  <hyperlinks>
    <hyperlink ref="A1" location="Contents!A1" display="Table of Contents" xr:uid="{197D3220-9BCD-4F48-8E1B-D2A126AE22C6}"/>
  </hyperlinks>
  <pageMargins left="0.7" right="0.7" top="0.75" bottom="0.75" header="0.3" footer="0.3"/>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2AF4A7-B0D1-4CC5-BF84-5636F492AB02}">
  <sheetPr>
    <tabColor theme="7" tint="-0.249977111117893"/>
  </sheetPr>
  <dimension ref="A1"/>
  <sheetViews>
    <sheetView workbookViewId="0"/>
  </sheetViews>
  <sheetFormatPr defaultRowHeight="15"/>
  <sheetData>
    <row r="1" spans="1:1">
      <c r="A1" s="232" t="s">
        <v>3717</v>
      </c>
    </row>
  </sheetData>
  <hyperlinks>
    <hyperlink ref="A1" location="Contents!A1" display="Table of Contents" xr:uid="{A8B88435-4DE4-44B6-8D16-61FBDEA2EF59}"/>
  </hyperlinks>
  <pageMargins left="0.7" right="0.7" top="0.75" bottom="0.75" header="0.3" footer="0.3"/>
  <drawing r:id="rId1"/>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315D3E-D432-43FC-AB63-6D797C089F11}">
  <sheetPr>
    <tabColor rgb="FFFFFF00"/>
  </sheetPr>
  <dimension ref="A1:H67"/>
  <sheetViews>
    <sheetView workbookViewId="0">
      <selection activeCell="B1" sqref="B1"/>
    </sheetView>
  </sheetViews>
  <sheetFormatPr defaultColWidth="9.140625" defaultRowHeight="12.75"/>
  <cols>
    <col min="1" max="1" width="17" style="35" bestFit="1" customWidth="1"/>
    <col min="2" max="2" width="30" style="35" customWidth="1"/>
    <col min="3" max="3" width="12.5703125" style="35" bestFit="1" customWidth="1"/>
    <col min="4" max="4" width="13.5703125" style="35" bestFit="1" customWidth="1"/>
    <col min="5" max="16384" width="9.140625" style="35"/>
  </cols>
  <sheetData>
    <row r="1" spans="1:5" ht="15">
      <c r="A1" s="232" t="s">
        <v>3717</v>
      </c>
      <c r="B1" s="44" t="s">
        <v>3870</v>
      </c>
    </row>
    <row r="3" spans="1:5">
      <c r="B3" s="14" t="s">
        <v>480</v>
      </c>
      <c r="C3" s="14" t="s">
        <v>3871</v>
      </c>
      <c r="D3" s="14" t="s">
        <v>838</v>
      </c>
      <c r="E3" s="14" t="s">
        <v>239</v>
      </c>
    </row>
    <row r="4" spans="1:5">
      <c r="B4" s="345" t="s">
        <v>898</v>
      </c>
      <c r="C4" s="278">
        <v>338.67</v>
      </c>
      <c r="D4" s="14">
        <v>12.56</v>
      </c>
      <c r="E4" s="284">
        <v>28.95088001545551</v>
      </c>
    </row>
    <row r="5" spans="1:5">
      <c r="B5" s="14" t="s">
        <v>899</v>
      </c>
      <c r="C5" s="278">
        <v>109.271</v>
      </c>
      <c r="D5" s="14">
        <v>0.21299999999999999</v>
      </c>
      <c r="E5" s="284">
        <v>9.3409265957092131</v>
      </c>
    </row>
    <row r="6" spans="1:5">
      <c r="B6" s="14" t="s">
        <v>900</v>
      </c>
      <c r="C6" s="278">
        <v>81.680000000000007</v>
      </c>
      <c r="D6" s="14">
        <v>0.27500000000000002</v>
      </c>
      <c r="E6" s="284">
        <v>6.9823364326996966</v>
      </c>
    </row>
    <row r="7" spans="1:5">
      <c r="B7" s="14" t="s">
        <v>901</v>
      </c>
      <c r="C7" s="278">
        <v>79.95</v>
      </c>
      <c r="D7" s="14">
        <v>2.4E-2</v>
      </c>
      <c r="E7" s="284">
        <v>6.8344490425360025</v>
      </c>
    </row>
    <row r="8" spans="1:5">
      <c r="B8" s="14" t="s">
        <v>902</v>
      </c>
      <c r="C8" s="278">
        <v>361.38</v>
      </c>
      <c r="D8" s="14"/>
      <c r="E8" s="284">
        <v>30.892222576506075</v>
      </c>
    </row>
    <row r="9" spans="1:5">
      <c r="B9" s="122" t="s">
        <v>4385</v>
      </c>
      <c r="C9" s="278">
        <v>198.858</v>
      </c>
      <c r="D9" s="14"/>
      <c r="E9" s="284">
        <v>16.999185337093486</v>
      </c>
    </row>
    <row r="10" spans="1:5">
      <c r="B10" s="118" t="s">
        <v>717</v>
      </c>
      <c r="C10" s="278">
        <v>48.527000000000001</v>
      </c>
      <c r="D10" s="14">
        <v>0.38</v>
      </c>
      <c r="E10" s="284">
        <v>4.1482840361118773</v>
      </c>
    </row>
    <row r="11" spans="1:5">
      <c r="B11" s="118" t="s">
        <v>41</v>
      </c>
      <c r="C11" s="278">
        <v>45.762999999999998</v>
      </c>
      <c r="D11" s="14">
        <v>0.47299999999999998</v>
      </c>
      <c r="E11" s="284">
        <v>3.9120061480121961</v>
      </c>
    </row>
    <row r="12" spans="1:5">
      <c r="B12" s="118" t="s">
        <v>167</v>
      </c>
      <c r="C12" s="278">
        <v>31.584000000000003</v>
      </c>
      <c r="D12" s="14">
        <v>0.32400000000000001</v>
      </c>
      <c r="E12" s="284">
        <v>2.6999279369538103</v>
      </c>
    </row>
    <row r="13" spans="1:5">
      <c r="B13" s="118" t="s">
        <v>177</v>
      </c>
      <c r="C13" s="278">
        <v>30.984000000000002</v>
      </c>
      <c r="D13" s="14">
        <v>2.48</v>
      </c>
      <c r="E13" s="284">
        <v>2.6486375126195809</v>
      </c>
    </row>
    <row r="14" spans="1:5">
      <c r="B14" s="118" t="s">
        <v>154</v>
      </c>
      <c r="C14" s="278">
        <v>22</v>
      </c>
      <c r="D14" s="14">
        <v>0.11</v>
      </c>
      <c r="E14" s="284">
        <v>1.8806488922550602</v>
      </c>
    </row>
    <row r="15" spans="1:5">
      <c r="B15" s="118" t="s">
        <v>147</v>
      </c>
      <c r="C15" s="278">
        <v>20</v>
      </c>
      <c r="D15" s="14">
        <v>2.8000000000000001E-2</v>
      </c>
      <c r="E15" s="284">
        <v>1.7096808111409638</v>
      </c>
    </row>
    <row r="16" spans="1:5">
      <c r="B16" s="122" t="s">
        <v>86</v>
      </c>
      <c r="C16" s="284">
        <v>1169.8090000000002</v>
      </c>
      <c r="D16" s="14"/>
      <c r="E16" s="284"/>
    </row>
    <row r="17" spans="2:8">
      <c r="B17" s="122" t="s">
        <v>895</v>
      </c>
      <c r="C17" s="408">
        <v>808.4290000000002</v>
      </c>
      <c r="D17" s="14">
        <v>16.866999999999997</v>
      </c>
      <c r="E17" s="14"/>
    </row>
    <row r="18" spans="2:8">
      <c r="B18" s="122" t="s">
        <v>896</v>
      </c>
      <c r="C18" s="311">
        <v>0.69107777423493921</v>
      </c>
      <c r="D18" s="14"/>
      <c r="E18" s="14"/>
    </row>
    <row r="21" spans="2:8" ht="12.75" customHeight="1">
      <c r="B21" s="1101" t="s">
        <v>4386</v>
      </c>
      <c r="C21" s="1101"/>
      <c r="D21" s="1101"/>
      <c r="E21" s="1101"/>
      <c r="F21" s="1101"/>
      <c r="G21" s="1101"/>
      <c r="H21" s="1101"/>
    </row>
    <row r="22" spans="2:8">
      <c r="B22" s="1101"/>
      <c r="C22" s="1101"/>
      <c r="D22" s="1101"/>
      <c r="E22" s="1101"/>
      <c r="F22" s="1101"/>
      <c r="G22" s="1101"/>
      <c r="H22" s="1101"/>
    </row>
    <row r="23" spans="2:8">
      <c r="B23" s="1101"/>
      <c r="C23" s="1101"/>
      <c r="D23" s="1101"/>
      <c r="E23" s="1101"/>
      <c r="F23" s="1101"/>
      <c r="G23" s="1101"/>
      <c r="H23" s="1101"/>
    </row>
    <row r="24" spans="2:8">
      <c r="B24" s="1101"/>
      <c r="C24" s="1101"/>
      <c r="D24" s="1101"/>
      <c r="E24" s="1101"/>
      <c r="F24" s="1101"/>
      <c r="G24" s="1101"/>
      <c r="H24" s="1101"/>
    </row>
    <row r="25" spans="2:8">
      <c r="B25" s="1101"/>
      <c r="C25" s="1101"/>
      <c r="D25" s="1101"/>
      <c r="E25" s="1101"/>
      <c r="F25" s="1101"/>
      <c r="G25" s="1101"/>
      <c r="H25" s="1101"/>
    </row>
    <row r="26" spans="2:8">
      <c r="B26" s="1101"/>
      <c r="C26" s="1101"/>
      <c r="D26" s="1101"/>
      <c r="E26" s="1101"/>
      <c r="F26" s="1101"/>
      <c r="G26" s="1101"/>
      <c r="H26" s="1101"/>
    </row>
    <row r="27" spans="2:8">
      <c r="B27" s="1101"/>
      <c r="C27" s="1101"/>
      <c r="D27" s="1101"/>
      <c r="E27" s="1101"/>
      <c r="F27" s="1101"/>
      <c r="G27" s="1101"/>
      <c r="H27" s="1101"/>
    </row>
    <row r="28" spans="2:8">
      <c r="B28" s="1101"/>
      <c r="C28" s="1101"/>
      <c r="D28" s="1101"/>
      <c r="E28" s="1101"/>
      <c r="F28" s="1101"/>
      <c r="G28" s="1101"/>
      <c r="H28" s="1101"/>
    </row>
    <row r="29" spans="2:8">
      <c r="B29" s="1101"/>
      <c r="C29" s="1101"/>
      <c r="D29" s="1101"/>
      <c r="E29" s="1101"/>
      <c r="F29" s="1101"/>
      <c r="G29" s="1101"/>
      <c r="H29" s="1101"/>
    </row>
    <row r="30" spans="2:8">
      <c r="B30" s="1101"/>
      <c r="C30" s="1101"/>
      <c r="D30" s="1101"/>
      <c r="E30" s="1101"/>
      <c r="F30" s="1101"/>
      <c r="G30" s="1101"/>
      <c r="H30" s="1101"/>
    </row>
    <row r="31" spans="2:8">
      <c r="B31" s="1101"/>
      <c r="C31" s="1101"/>
      <c r="D31" s="1101"/>
      <c r="E31" s="1101"/>
      <c r="F31" s="1101"/>
      <c r="G31" s="1101"/>
      <c r="H31" s="1101"/>
    </row>
    <row r="32" spans="2:8">
      <c r="B32" s="1101"/>
      <c r="C32" s="1101"/>
      <c r="D32" s="1101"/>
      <c r="E32" s="1101"/>
      <c r="F32" s="1101"/>
      <c r="G32" s="1101"/>
      <c r="H32" s="1101"/>
    </row>
    <row r="33" spans="2:8">
      <c r="B33" s="1101"/>
      <c r="C33" s="1101"/>
      <c r="D33" s="1101"/>
      <c r="E33" s="1101"/>
      <c r="F33" s="1101"/>
      <c r="G33" s="1101"/>
      <c r="H33" s="1101"/>
    </row>
    <row r="34" spans="2:8">
      <c r="B34" s="1101"/>
      <c r="C34" s="1101"/>
      <c r="D34" s="1101"/>
      <c r="E34" s="1101"/>
      <c r="F34" s="1101"/>
      <c r="G34" s="1101"/>
      <c r="H34" s="1101"/>
    </row>
    <row r="35" spans="2:8">
      <c r="B35" s="1101"/>
      <c r="C35" s="1101"/>
      <c r="D35" s="1101"/>
      <c r="E35" s="1101"/>
      <c r="F35" s="1101"/>
      <c r="G35" s="1101"/>
      <c r="H35" s="1101"/>
    </row>
    <row r="36" spans="2:8">
      <c r="B36" s="1101"/>
      <c r="C36" s="1101"/>
      <c r="D36" s="1101"/>
      <c r="E36" s="1101"/>
      <c r="F36" s="1101"/>
      <c r="G36" s="1101"/>
      <c r="H36" s="1101"/>
    </row>
    <row r="37" spans="2:8">
      <c r="B37" s="1101"/>
      <c r="C37" s="1101"/>
      <c r="D37" s="1101"/>
      <c r="E37" s="1101"/>
      <c r="F37" s="1101"/>
      <c r="G37" s="1101"/>
      <c r="H37" s="1101"/>
    </row>
    <row r="38" spans="2:8">
      <c r="B38" s="1101"/>
      <c r="C38" s="1101"/>
      <c r="D38" s="1101"/>
      <c r="E38" s="1101"/>
      <c r="F38" s="1101"/>
      <c r="G38" s="1101"/>
      <c r="H38" s="1101"/>
    </row>
    <row r="39" spans="2:8">
      <c r="B39" s="1101"/>
      <c r="C39" s="1101"/>
      <c r="D39" s="1101"/>
      <c r="E39" s="1101"/>
      <c r="F39" s="1101"/>
      <c r="G39" s="1101"/>
      <c r="H39" s="1101"/>
    </row>
    <row r="40" spans="2:8">
      <c r="B40" s="1101"/>
      <c r="C40" s="1101"/>
      <c r="D40" s="1101"/>
      <c r="E40" s="1101"/>
      <c r="F40" s="1101"/>
      <c r="G40" s="1101"/>
      <c r="H40" s="1101"/>
    </row>
    <row r="41" spans="2:8">
      <c r="B41" s="1101"/>
      <c r="C41" s="1101"/>
      <c r="D41" s="1101"/>
      <c r="E41" s="1101"/>
      <c r="F41" s="1101"/>
      <c r="G41" s="1101"/>
      <c r="H41" s="1101"/>
    </row>
    <row r="42" spans="2:8">
      <c r="B42" s="1101"/>
      <c r="C42" s="1101"/>
      <c r="D42" s="1101"/>
      <c r="E42" s="1101"/>
      <c r="F42" s="1101"/>
      <c r="G42" s="1101"/>
      <c r="H42" s="1101"/>
    </row>
    <row r="43" spans="2:8">
      <c r="B43" s="1101"/>
      <c r="C43" s="1101"/>
      <c r="D43" s="1101"/>
      <c r="E43" s="1101"/>
      <c r="F43" s="1101"/>
      <c r="G43" s="1101"/>
      <c r="H43" s="1101"/>
    </row>
    <row r="44" spans="2:8">
      <c r="B44" s="1101"/>
      <c r="C44" s="1101"/>
      <c r="D44" s="1101"/>
      <c r="E44" s="1101"/>
      <c r="F44" s="1101"/>
      <c r="G44" s="1101"/>
      <c r="H44" s="1101"/>
    </row>
    <row r="45" spans="2:8">
      <c r="B45" s="1101"/>
      <c r="C45" s="1101"/>
      <c r="D45" s="1101"/>
      <c r="E45" s="1101"/>
      <c r="F45" s="1101"/>
      <c r="G45" s="1101"/>
      <c r="H45" s="1101"/>
    </row>
    <row r="46" spans="2:8">
      <c r="B46" s="1101"/>
      <c r="C46" s="1101"/>
      <c r="D46" s="1101"/>
      <c r="E46" s="1101"/>
      <c r="F46" s="1101"/>
      <c r="G46" s="1101"/>
      <c r="H46" s="1101"/>
    </row>
    <row r="47" spans="2:8">
      <c r="B47" s="1101"/>
      <c r="C47" s="1101"/>
      <c r="D47" s="1101"/>
      <c r="E47" s="1101"/>
      <c r="F47" s="1101"/>
      <c r="G47" s="1101"/>
      <c r="H47" s="1101"/>
    </row>
    <row r="48" spans="2:8">
      <c r="B48" s="1101"/>
      <c r="C48" s="1101"/>
      <c r="D48" s="1101"/>
      <c r="E48" s="1101"/>
      <c r="F48" s="1101"/>
      <c r="G48" s="1101"/>
      <c r="H48" s="1101"/>
    </row>
    <row r="49" spans="2:8">
      <c r="B49" s="1101"/>
      <c r="C49" s="1101"/>
      <c r="D49" s="1101"/>
      <c r="E49" s="1101"/>
      <c r="F49" s="1101"/>
      <c r="G49" s="1101"/>
      <c r="H49" s="1101"/>
    </row>
    <row r="50" spans="2:8">
      <c r="B50" s="1101"/>
      <c r="C50" s="1101"/>
      <c r="D50" s="1101"/>
      <c r="E50" s="1101"/>
      <c r="F50" s="1101"/>
      <c r="G50" s="1101"/>
      <c r="H50" s="1101"/>
    </row>
    <row r="51" spans="2:8">
      <c r="B51" s="1101"/>
      <c r="C51" s="1101"/>
      <c r="D51" s="1101"/>
      <c r="E51" s="1101"/>
      <c r="F51" s="1101"/>
      <c r="G51" s="1101"/>
      <c r="H51" s="1101"/>
    </row>
    <row r="52" spans="2:8">
      <c r="B52" s="1101"/>
      <c r="C52" s="1101"/>
      <c r="D52" s="1101"/>
      <c r="E52" s="1101"/>
      <c r="F52" s="1101"/>
      <c r="G52" s="1101"/>
      <c r="H52" s="1101"/>
    </row>
    <row r="53" spans="2:8">
      <c r="B53" s="1101"/>
      <c r="C53" s="1101"/>
      <c r="D53" s="1101"/>
      <c r="E53" s="1101"/>
      <c r="F53" s="1101"/>
      <c r="G53" s="1101"/>
      <c r="H53" s="1101"/>
    </row>
    <row r="54" spans="2:8">
      <c r="B54" s="1101"/>
      <c r="C54" s="1101"/>
      <c r="D54" s="1101"/>
      <c r="E54" s="1101"/>
      <c r="F54" s="1101"/>
      <c r="G54" s="1101"/>
      <c r="H54" s="1101"/>
    </row>
    <row r="55" spans="2:8">
      <c r="B55" s="1101"/>
      <c r="C55" s="1101"/>
      <c r="D55" s="1101"/>
      <c r="E55" s="1101"/>
      <c r="F55" s="1101"/>
      <c r="G55" s="1101"/>
      <c r="H55" s="1101"/>
    </row>
    <row r="56" spans="2:8">
      <c r="B56" s="206"/>
      <c r="C56" s="206"/>
      <c r="D56" s="206"/>
      <c r="E56" s="206"/>
      <c r="F56" s="206"/>
      <c r="G56" s="206"/>
      <c r="H56" s="206"/>
    </row>
    <row r="57" spans="2:8">
      <c r="B57" s="206"/>
      <c r="C57" s="206"/>
      <c r="D57" s="206"/>
      <c r="E57" s="206"/>
      <c r="F57" s="206"/>
      <c r="G57" s="206"/>
      <c r="H57" s="206"/>
    </row>
    <row r="58" spans="2:8">
      <c r="B58" s="206"/>
      <c r="C58" s="206"/>
      <c r="D58" s="206"/>
      <c r="E58" s="206"/>
      <c r="F58" s="206"/>
      <c r="G58" s="206"/>
      <c r="H58" s="206"/>
    </row>
    <row r="59" spans="2:8">
      <c r="B59" s="206"/>
      <c r="C59" s="206"/>
      <c r="D59" s="206"/>
      <c r="E59" s="206"/>
      <c r="F59" s="206"/>
      <c r="G59" s="206"/>
      <c r="H59" s="206"/>
    </row>
    <row r="60" spans="2:8">
      <c r="B60" s="206"/>
      <c r="C60" s="206"/>
      <c r="D60" s="206"/>
      <c r="E60" s="206"/>
      <c r="F60" s="206"/>
      <c r="G60" s="206"/>
      <c r="H60" s="206"/>
    </row>
    <row r="61" spans="2:8">
      <c r="B61" s="206"/>
      <c r="C61" s="206"/>
      <c r="D61" s="206"/>
      <c r="E61" s="206"/>
      <c r="F61" s="206"/>
      <c r="G61" s="206"/>
      <c r="H61" s="206"/>
    </row>
    <row r="62" spans="2:8">
      <c r="B62" s="206"/>
      <c r="C62" s="206"/>
      <c r="D62" s="206"/>
      <c r="E62" s="206"/>
      <c r="F62" s="206"/>
      <c r="G62" s="206"/>
      <c r="H62" s="206"/>
    </row>
    <row r="63" spans="2:8">
      <c r="B63" s="206"/>
      <c r="C63" s="206"/>
      <c r="D63" s="206"/>
      <c r="E63" s="206"/>
      <c r="F63" s="206"/>
      <c r="G63" s="206"/>
      <c r="H63" s="206"/>
    </row>
    <row r="64" spans="2:8">
      <c r="B64" s="206"/>
      <c r="C64" s="206"/>
      <c r="D64" s="206"/>
      <c r="E64" s="206"/>
      <c r="F64" s="206"/>
      <c r="G64" s="206"/>
      <c r="H64" s="206"/>
    </row>
    <row r="65" spans="2:8">
      <c r="B65" s="206"/>
      <c r="C65" s="206"/>
      <c r="D65" s="206"/>
      <c r="E65" s="206"/>
      <c r="F65" s="206"/>
      <c r="G65" s="206"/>
      <c r="H65" s="206"/>
    </row>
    <row r="66" spans="2:8">
      <c r="B66" s="206"/>
      <c r="C66" s="206"/>
      <c r="D66" s="206"/>
      <c r="E66" s="206"/>
      <c r="F66" s="206"/>
      <c r="G66" s="206"/>
      <c r="H66" s="206"/>
    </row>
    <row r="67" spans="2:8">
      <c r="B67" s="206"/>
      <c r="C67" s="206"/>
      <c r="D67" s="206"/>
      <c r="E67" s="206"/>
      <c r="F67" s="206"/>
      <c r="G67" s="206"/>
      <c r="H67" s="206"/>
    </row>
  </sheetData>
  <mergeCells count="1">
    <mergeCell ref="B21:H55"/>
  </mergeCells>
  <hyperlinks>
    <hyperlink ref="A1" location="Contents!A1" display="Table of Contents" xr:uid="{7C517F81-4D06-4C60-88E4-D58C9B7C90E6}"/>
  </hyperlinks>
  <pageMargins left="0.7" right="0.7" top="0.75" bottom="0.75" header="0.3" footer="0.3"/>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E26D1B-632B-4B91-8613-B18C9B40269F}">
  <sheetPr>
    <tabColor theme="7" tint="-0.249977111117893"/>
  </sheetPr>
  <dimension ref="A1"/>
  <sheetViews>
    <sheetView workbookViewId="0"/>
  </sheetViews>
  <sheetFormatPr defaultRowHeight="15"/>
  <sheetData>
    <row r="1" spans="1:1">
      <c r="A1" s="232" t="s">
        <v>3717</v>
      </c>
    </row>
  </sheetData>
  <hyperlinks>
    <hyperlink ref="A1" location="Contents!A1" display="Table of Contents" xr:uid="{07CFA912-9B3C-41F5-94FD-100ABCDCA218}"/>
  </hyperlinks>
  <pageMargins left="0.7" right="0.7" top="0.75" bottom="0.75" header="0.3" footer="0.3"/>
  <drawing r:id="rId1"/>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048B64-00E8-42F6-9717-638BF7822C2F}">
  <sheetPr>
    <tabColor rgb="FFFFFF00"/>
  </sheetPr>
  <dimension ref="A1:J22"/>
  <sheetViews>
    <sheetView workbookViewId="0"/>
  </sheetViews>
  <sheetFormatPr defaultColWidth="9.140625" defaultRowHeight="12.75"/>
  <cols>
    <col min="1" max="1" width="17" style="35" bestFit="1" customWidth="1"/>
    <col min="2" max="2" width="14.42578125" style="35" customWidth="1"/>
    <col min="3" max="3" width="14" style="35" bestFit="1" customWidth="1"/>
    <col min="4" max="4" width="13.5703125" style="35" bestFit="1" customWidth="1"/>
    <col min="5" max="5" width="9.5703125" style="35" bestFit="1" customWidth="1"/>
    <col min="6" max="16384" width="9.140625" style="35"/>
  </cols>
  <sheetData>
    <row r="1" spans="1:10" ht="15">
      <c r="A1" s="232" t="s">
        <v>3717</v>
      </c>
      <c r="B1" s="44" t="s">
        <v>3874</v>
      </c>
    </row>
    <row r="3" spans="1:10">
      <c r="B3" s="14" t="s">
        <v>897</v>
      </c>
      <c r="C3" s="14" t="s">
        <v>471</v>
      </c>
      <c r="D3" s="14" t="s">
        <v>838</v>
      </c>
      <c r="E3" s="14" t="s">
        <v>892</v>
      </c>
    </row>
    <row r="4" spans="1:10">
      <c r="B4" s="14" t="s">
        <v>89</v>
      </c>
      <c r="C4" s="284">
        <v>338.56</v>
      </c>
      <c r="D4" s="14">
        <v>12.56</v>
      </c>
      <c r="E4" s="284">
        <v>326</v>
      </c>
    </row>
    <row r="5" spans="1:10">
      <c r="B5" s="14" t="s">
        <v>177</v>
      </c>
      <c r="C5" s="284">
        <v>31.48</v>
      </c>
      <c r="D5" s="14">
        <v>2.48</v>
      </c>
      <c r="E5" s="284">
        <v>29</v>
      </c>
    </row>
    <row r="6" spans="1:10">
      <c r="B6" s="14" t="s">
        <v>163</v>
      </c>
      <c r="C6" s="284">
        <v>12.585799999999999</v>
      </c>
      <c r="D6" s="14">
        <v>0.48580000000000001</v>
      </c>
      <c r="E6" s="284">
        <v>12.1</v>
      </c>
    </row>
    <row r="7" spans="1:10">
      <c r="B7" s="14" t="s">
        <v>41</v>
      </c>
      <c r="C7" s="284">
        <v>46.234999999999999</v>
      </c>
      <c r="D7" s="14">
        <v>0.41099999999999998</v>
      </c>
      <c r="E7" s="284">
        <v>45.823999999999998</v>
      </c>
    </row>
    <row r="8" spans="1:10">
      <c r="B8" s="14" t="s">
        <v>393</v>
      </c>
      <c r="C8" s="278">
        <v>3.84</v>
      </c>
      <c r="D8" s="14">
        <v>0.40100000000000002</v>
      </c>
      <c r="E8" s="278">
        <v>3.4390000000000001</v>
      </c>
    </row>
    <row r="9" spans="1:10">
      <c r="B9" s="14" t="s">
        <v>894</v>
      </c>
      <c r="C9" s="284">
        <v>50.869</v>
      </c>
      <c r="D9" s="14">
        <v>0.38</v>
      </c>
      <c r="E9" s="278">
        <v>50.488999999999997</v>
      </c>
    </row>
    <row r="10" spans="1:10">
      <c r="B10" s="14" t="s">
        <v>167</v>
      </c>
      <c r="C10" s="284">
        <v>31.584000000000003</v>
      </c>
      <c r="D10" s="14">
        <v>0.32400000000000001</v>
      </c>
      <c r="E10" s="284">
        <v>31.26</v>
      </c>
    </row>
    <row r="11" spans="1:10">
      <c r="B11" s="14" t="s">
        <v>138</v>
      </c>
      <c r="C11" s="284">
        <v>81.675000000000011</v>
      </c>
      <c r="D11" s="14">
        <v>0.27500000000000002</v>
      </c>
      <c r="E11" s="284">
        <v>81.400000000000006</v>
      </c>
    </row>
    <row r="12" spans="1:10">
      <c r="B12" s="14" t="s">
        <v>50</v>
      </c>
      <c r="C12" s="278">
        <v>6.1400000000000006</v>
      </c>
      <c r="D12" s="14">
        <v>0.24</v>
      </c>
      <c r="E12" s="278">
        <v>5.9</v>
      </c>
    </row>
    <row r="13" spans="1:10">
      <c r="B13" s="14" t="s">
        <v>38</v>
      </c>
      <c r="C13" s="278">
        <v>0.72499999999999998</v>
      </c>
      <c r="D13" s="14">
        <v>0.22500000000000001</v>
      </c>
      <c r="E13" s="278">
        <v>0.5</v>
      </c>
    </row>
    <row r="16" spans="1:10" ht="12.75" customHeight="1">
      <c r="B16" s="1101" t="s">
        <v>4387</v>
      </c>
      <c r="C16" s="1101"/>
      <c r="D16" s="1101"/>
      <c r="E16" s="1101"/>
      <c r="F16" s="1101"/>
      <c r="G16" s="1101"/>
      <c r="H16" s="1101"/>
      <c r="I16" s="1101"/>
      <c r="J16" s="1101"/>
    </row>
    <row r="17" spans="2:10">
      <c r="B17" s="1101"/>
      <c r="C17" s="1101"/>
      <c r="D17" s="1101"/>
      <c r="E17" s="1101"/>
      <c r="F17" s="1101"/>
      <c r="G17" s="1101"/>
      <c r="H17" s="1101"/>
      <c r="I17" s="1101"/>
      <c r="J17" s="1101"/>
    </row>
    <row r="18" spans="2:10">
      <c r="B18" s="1101"/>
      <c r="C18" s="1101"/>
      <c r="D18" s="1101"/>
      <c r="E18" s="1101"/>
      <c r="F18" s="1101"/>
      <c r="G18" s="1101"/>
      <c r="H18" s="1101"/>
      <c r="I18" s="1101"/>
      <c r="J18" s="1101"/>
    </row>
    <row r="19" spans="2:10">
      <c r="B19" s="1101"/>
      <c r="C19" s="1101"/>
      <c r="D19" s="1101"/>
      <c r="E19" s="1101"/>
      <c r="F19" s="1101"/>
      <c r="G19" s="1101"/>
      <c r="H19" s="1101"/>
      <c r="I19" s="1101"/>
      <c r="J19" s="1101"/>
    </row>
    <row r="20" spans="2:10">
      <c r="B20" s="1101"/>
      <c r="C20" s="1101"/>
      <c r="D20" s="1101"/>
      <c r="E20" s="1101"/>
      <c r="F20" s="1101"/>
      <c r="G20" s="1101"/>
      <c r="H20" s="1101"/>
      <c r="I20" s="1101"/>
      <c r="J20" s="1101"/>
    </row>
    <row r="21" spans="2:10">
      <c r="B21" s="1101"/>
      <c r="C21" s="1101"/>
      <c r="D21" s="1101"/>
      <c r="E21" s="1101"/>
      <c r="F21" s="1101"/>
      <c r="G21" s="1101"/>
      <c r="H21" s="1101"/>
      <c r="I21" s="1101"/>
      <c r="J21" s="1101"/>
    </row>
    <row r="22" spans="2:10">
      <c r="B22" s="1101"/>
      <c r="C22" s="1101"/>
      <c r="D22" s="1101"/>
      <c r="E22" s="1101"/>
      <c r="F22" s="1101"/>
      <c r="G22" s="1101"/>
      <c r="H22" s="1101"/>
      <c r="I22" s="1101"/>
      <c r="J22" s="1101"/>
    </row>
  </sheetData>
  <mergeCells count="1">
    <mergeCell ref="B16:J22"/>
  </mergeCells>
  <hyperlinks>
    <hyperlink ref="A1" location="Contents!A1" display="Table of Contents" xr:uid="{514B8E6C-37BC-411B-8F61-F30FE9795FF4}"/>
  </hyperlinks>
  <pageMargins left="0.7" right="0.7" top="0.75" bottom="0.75" header="0.3" footer="0.3"/>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585075-4CC3-49B3-9050-9CFB26177A98}">
  <sheetPr>
    <tabColor theme="7" tint="-0.249977111117893"/>
  </sheetPr>
  <dimension ref="A1"/>
  <sheetViews>
    <sheetView workbookViewId="0"/>
  </sheetViews>
  <sheetFormatPr defaultRowHeight="15"/>
  <sheetData>
    <row r="1" spans="1:1">
      <c r="A1" s="232" t="s">
        <v>3717</v>
      </c>
    </row>
  </sheetData>
  <hyperlinks>
    <hyperlink ref="A1" location="Contents!A1" display="Table of Contents" xr:uid="{9CFD1894-89C4-4639-BF2B-77944DF15161}"/>
  </hyperlinks>
  <pageMargins left="0.7" right="0.7" top="0.75" bottom="0.75" header="0.3" footer="0.3"/>
  <drawing r:id="rId1"/>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6A972A-0FA8-4E35-A1FD-F71148F250CF}">
  <sheetPr>
    <tabColor rgb="FFFFFF00"/>
  </sheetPr>
  <dimension ref="A1:AY84"/>
  <sheetViews>
    <sheetView workbookViewId="0">
      <selection activeCell="B1" sqref="B1"/>
    </sheetView>
  </sheetViews>
  <sheetFormatPr defaultColWidth="8.85546875" defaultRowHeight="14.25"/>
  <cols>
    <col min="1" max="1" width="17" style="25" bestFit="1" customWidth="1"/>
    <col min="2" max="2" width="15.5703125" style="25" customWidth="1"/>
    <col min="3" max="4" width="14.5703125" style="25" customWidth="1"/>
    <col min="5" max="5" width="12.7109375" style="25" customWidth="1"/>
    <col min="6" max="6" width="10.42578125" style="25" customWidth="1"/>
    <col min="7" max="7" width="9.28515625" style="25" bestFit="1" customWidth="1"/>
    <col min="8" max="8" width="10.42578125" style="25" customWidth="1"/>
    <col min="9" max="9" width="9.28515625" style="25" bestFit="1" customWidth="1"/>
    <col min="10" max="10" width="12.7109375" style="25" customWidth="1"/>
    <col min="11" max="27" width="9.28515625" style="25" bestFit="1" customWidth="1"/>
    <col min="28" max="16384" width="8.85546875" style="25"/>
  </cols>
  <sheetData>
    <row r="1" spans="1:51" ht="15">
      <c r="A1" s="232" t="s">
        <v>3717</v>
      </c>
      <c r="B1" s="410" t="s">
        <v>3872</v>
      </c>
      <c r="C1" s="411"/>
      <c r="D1" s="412"/>
      <c r="E1" s="412"/>
      <c r="F1" s="413"/>
      <c r="G1" s="414"/>
      <c r="H1" s="415"/>
      <c r="I1" s="415"/>
      <c r="J1" s="415"/>
      <c r="K1" s="415"/>
      <c r="L1" s="416"/>
      <c r="M1" s="417"/>
      <c r="N1" s="418"/>
      <c r="O1" s="418"/>
      <c r="P1" s="418"/>
      <c r="Q1" s="415"/>
      <c r="R1" s="416"/>
      <c r="S1" s="416"/>
      <c r="T1" s="416"/>
      <c r="U1" s="416"/>
      <c r="V1" s="416"/>
      <c r="W1" s="417"/>
      <c r="X1" s="417"/>
      <c r="Y1" s="417"/>
      <c r="Z1" s="416"/>
      <c r="AA1" s="416"/>
      <c r="AB1" s="416"/>
      <c r="AC1" s="416"/>
      <c r="AD1" s="416"/>
      <c r="AE1" s="416"/>
      <c r="AF1" s="416"/>
      <c r="AG1" s="416"/>
      <c r="AH1" s="35"/>
      <c r="AI1" s="35"/>
      <c r="AJ1" s="35"/>
      <c r="AK1" s="35"/>
      <c r="AL1" s="35"/>
      <c r="AM1" s="35"/>
      <c r="AN1" s="35"/>
      <c r="AO1" s="35"/>
      <c r="AP1" s="35"/>
      <c r="AQ1" s="35"/>
      <c r="AR1" s="35"/>
      <c r="AS1" s="35"/>
      <c r="AT1" s="35"/>
      <c r="AU1" s="35"/>
      <c r="AV1" s="35"/>
      <c r="AW1" s="35"/>
      <c r="AX1" s="35"/>
      <c r="AY1" s="35"/>
    </row>
    <row r="2" spans="1:51" ht="15">
      <c r="B2" s="419"/>
      <c r="C2" s="411"/>
      <c r="D2" s="412"/>
      <c r="E2" s="412"/>
      <c r="F2" s="413"/>
      <c r="G2" s="414"/>
      <c r="H2" s="415"/>
      <c r="I2" s="415"/>
      <c r="J2" s="415"/>
      <c r="K2" s="415"/>
      <c r="L2" s="416"/>
      <c r="M2" s="417"/>
      <c r="N2" s="418"/>
      <c r="O2" s="418"/>
      <c r="P2" s="418"/>
      <c r="Q2" s="415"/>
      <c r="R2" s="416"/>
      <c r="S2" s="416"/>
      <c r="T2" s="416"/>
      <c r="U2" s="416"/>
      <c r="V2" s="416"/>
      <c r="W2" s="417"/>
      <c r="X2" s="417"/>
      <c r="Y2" s="417"/>
      <c r="Z2" s="416"/>
      <c r="AA2" s="416"/>
      <c r="AB2" s="416"/>
      <c r="AC2" s="416"/>
      <c r="AD2" s="416"/>
      <c r="AE2" s="416"/>
      <c r="AF2" s="416"/>
      <c r="AG2" s="416"/>
      <c r="AH2" s="35"/>
      <c r="AI2" s="35"/>
      <c r="AJ2" s="35"/>
      <c r="AK2" s="35"/>
      <c r="AL2" s="35"/>
      <c r="AM2" s="35"/>
      <c r="AN2" s="35"/>
      <c r="AO2" s="35"/>
      <c r="AP2" s="35"/>
      <c r="AQ2" s="35"/>
      <c r="AR2" s="35"/>
      <c r="AS2" s="35"/>
      <c r="AT2" s="35"/>
      <c r="AU2" s="35"/>
      <c r="AV2" s="35"/>
      <c r="AW2" s="35"/>
      <c r="AX2" s="35"/>
      <c r="AY2" s="35"/>
    </row>
    <row r="3" spans="1:51" ht="24.75" customHeight="1">
      <c r="B3" s="879" t="s">
        <v>335</v>
      </c>
      <c r="C3" s="881" t="s">
        <v>825</v>
      </c>
      <c r="D3" s="882" t="s">
        <v>836</v>
      </c>
      <c r="E3" s="420"/>
      <c r="F3" s="421"/>
      <c r="G3" s="421"/>
      <c r="H3" s="421"/>
      <c r="I3" s="414"/>
      <c r="J3" s="414"/>
      <c r="K3" s="414"/>
      <c r="L3" s="414"/>
      <c r="M3" s="416"/>
      <c r="N3" s="414"/>
      <c r="O3" s="414"/>
      <c r="P3" s="414"/>
      <c r="Q3" s="414"/>
      <c r="R3" s="414"/>
      <c r="S3" s="414"/>
      <c r="T3" s="421"/>
      <c r="U3" s="416"/>
      <c r="V3" s="416"/>
      <c r="W3" s="416"/>
      <c r="X3" s="416"/>
      <c r="Y3" s="416"/>
      <c r="Z3" s="416"/>
      <c r="AA3" s="416"/>
      <c r="AB3" s="416"/>
      <c r="AC3" s="416"/>
      <c r="AD3" s="416"/>
      <c r="AE3" s="35"/>
      <c r="AF3" s="35"/>
      <c r="AG3" s="35"/>
      <c r="AH3" s="35"/>
      <c r="AI3" s="35"/>
      <c r="AJ3" s="35"/>
      <c r="AK3" s="35"/>
      <c r="AL3" s="35"/>
      <c r="AM3" s="35"/>
      <c r="AN3" s="35"/>
      <c r="AO3" s="35"/>
      <c r="AP3" s="35"/>
      <c r="AQ3" s="35"/>
      <c r="AR3" s="35"/>
      <c r="AS3" s="35"/>
      <c r="AT3" s="35"/>
      <c r="AU3" s="35"/>
      <c r="AV3" s="35"/>
      <c r="AW3" s="35"/>
      <c r="AX3" s="35"/>
      <c r="AY3" s="35"/>
    </row>
    <row r="4" spans="1:51" ht="14.1" customHeight="1">
      <c r="B4" s="879"/>
      <c r="C4" s="1103" t="s">
        <v>3875</v>
      </c>
      <c r="D4" s="1104"/>
      <c r="E4" s="420"/>
      <c r="F4" s="414"/>
      <c r="G4" s="414"/>
      <c r="H4" s="414"/>
      <c r="I4" s="414"/>
      <c r="J4" s="414"/>
      <c r="K4" s="414"/>
      <c r="L4" s="414"/>
      <c r="M4" s="416"/>
      <c r="N4" s="414"/>
      <c r="O4" s="414"/>
      <c r="P4" s="414"/>
      <c r="Q4" s="414"/>
      <c r="R4" s="414"/>
      <c r="S4" s="414"/>
      <c r="T4" s="421"/>
      <c r="U4" s="416"/>
      <c r="V4" s="416"/>
      <c r="W4" s="416"/>
      <c r="X4" s="416"/>
      <c r="Y4" s="416"/>
      <c r="Z4" s="416"/>
      <c r="AA4" s="416"/>
      <c r="AB4" s="416"/>
      <c r="AC4" s="416"/>
      <c r="AD4" s="416"/>
      <c r="AE4" s="35"/>
      <c r="AF4" s="35"/>
      <c r="AG4" s="35"/>
      <c r="AH4" s="35"/>
      <c r="AI4" s="35"/>
      <c r="AJ4" s="35"/>
      <c r="AK4" s="35"/>
      <c r="AL4" s="35"/>
      <c r="AM4" s="35"/>
      <c r="AN4" s="35"/>
      <c r="AO4" s="35"/>
      <c r="AP4" s="35"/>
      <c r="AQ4" s="35"/>
      <c r="AR4" s="35"/>
      <c r="AS4" s="35"/>
      <c r="AT4" s="35"/>
      <c r="AU4" s="35"/>
      <c r="AV4" s="35"/>
      <c r="AW4" s="35"/>
      <c r="AX4" s="35"/>
      <c r="AY4" s="35"/>
    </row>
    <row r="5" spans="1:51">
      <c r="B5" s="879">
        <v>2010</v>
      </c>
      <c r="C5" s="883">
        <v>17</v>
      </c>
      <c r="D5" s="545">
        <v>39</v>
      </c>
      <c r="E5" s="422"/>
      <c r="F5" s="414"/>
      <c r="G5" s="414"/>
      <c r="H5" s="414"/>
      <c r="I5" s="414"/>
      <c r="J5" s="414"/>
      <c r="K5" s="414"/>
      <c r="L5" s="414"/>
      <c r="M5" s="416"/>
      <c r="N5" s="414"/>
      <c r="O5" s="414"/>
      <c r="P5" s="414"/>
      <c r="Q5" s="414"/>
      <c r="R5" s="414"/>
      <c r="S5" s="414"/>
      <c r="T5" s="421"/>
      <c r="U5" s="416"/>
      <c r="V5" s="416"/>
      <c r="W5" s="416"/>
      <c r="X5" s="416"/>
      <c r="Y5" s="416"/>
      <c r="Z5" s="416"/>
      <c r="AA5" s="416"/>
      <c r="AB5" s="416"/>
      <c r="AC5" s="416"/>
      <c r="AD5" s="416"/>
      <c r="AE5" s="35"/>
      <c r="AF5" s="35"/>
      <c r="AG5" s="35"/>
      <c r="AH5" s="35"/>
      <c r="AI5" s="35"/>
      <c r="AJ5" s="35"/>
      <c r="AK5" s="35"/>
      <c r="AL5" s="35"/>
      <c r="AM5" s="35"/>
      <c r="AN5" s="35"/>
      <c r="AO5" s="35"/>
      <c r="AP5" s="35"/>
      <c r="AQ5" s="35"/>
      <c r="AR5" s="35"/>
      <c r="AS5" s="35"/>
      <c r="AT5" s="35"/>
      <c r="AU5" s="35"/>
      <c r="AV5" s="35"/>
      <c r="AW5" s="35"/>
      <c r="AX5" s="35"/>
      <c r="AY5" s="35"/>
    </row>
    <row r="6" spans="1:51">
      <c r="B6" s="879">
        <v>2011</v>
      </c>
      <c r="C6" s="883">
        <v>31</v>
      </c>
      <c r="D6" s="545">
        <v>70</v>
      </c>
      <c r="E6" s="423"/>
      <c r="F6" s="414"/>
      <c r="G6" s="414"/>
      <c r="H6" s="414"/>
      <c r="I6" s="414"/>
      <c r="J6" s="414"/>
      <c r="K6" s="414"/>
      <c r="L6" s="414"/>
      <c r="M6" s="416"/>
      <c r="N6" s="414"/>
      <c r="O6" s="414"/>
      <c r="P6" s="414"/>
      <c r="Q6" s="414"/>
      <c r="R6" s="414"/>
      <c r="S6" s="414"/>
      <c r="T6" s="421"/>
      <c r="U6" s="416"/>
      <c r="V6" s="416"/>
      <c r="W6" s="416"/>
      <c r="X6" s="416"/>
      <c r="Y6" s="416"/>
      <c r="Z6" s="416"/>
      <c r="AA6" s="416"/>
      <c r="AB6" s="416"/>
      <c r="AC6" s="416"/>
      <c r="AD6" s="416"/>
      <c r="AE6" s="35"/>
      <c r="AF6" s="35"/>
      <c r="AG6" s="35"/>
      <c r="AH6" s="35"/>
      <c r="AI6" s="35"/>
      <c r="AJ6" s="35"/>
      <c r="AK6" s="35"/>
      <c r="AL6" s="35"/>
      <c r="AM6" s="35"/>
      <c r="AN6" s="35"/>
      <c r="AO6" s="35"/>
      <c r="AP6" s="35"/>
      <c r="AQ6" s="35"/>
      <c r="AR6" s="35"/>
      <c r="AS6" s="35"/>
      <c r="AT6" s="35"/>
      <c r="AU6" s="35"/>
      <c r="AV6" s="35"/>
      <c r="AW6" s="35"/>
      <c r="AX6" s="35"/>
      <c r="AY6" s="35"/>
    </row>
    <row r="7" spans="1:51">
      <c r="B7" s="879">
        <v>2012</v>
      </c>
      <c r="C7" s="883">
        <v>30</v>
      </c>
      <c r="D7" s="545">
        <v>100</v>
      </c>
      <c r="E7" s="423"/>
      <c r="F7" s="414"/>
      <c r="G7" s="414"/>
      <c r="H7" s="414"/>
      <c r="I7" s="414"/>
      <c r="J7" s="414"/>
      <c r="K7" s="414"/>
      <c r="L7" s="414"/>
      <c r="M7" s="416"/>
      <c r="N7" s="414"/>
      <c r="O7" s="414"/>
      <c r="P7" s="414"/>
      <c r="Q7" s="414"/>
      <c r="R7" s="414"/>
      <c r="S7" s="414"/>
      <c r="T7" s="421"/>
      <c r="U7" s="416"/>
      <c r="V7" s="416"/>
      <c r="W7" s="416"/>
      <c r="X7" s="416"/>
      <c r="Y7" s="416"/>
      <c r="Z7" s="416"/>
      <c r="AA7" s="416"/>
      <c r="AB7" s="416"/>
      <c r="AC7" s="416"/>
      <c r="AD7" s="416"/>
      <c r="AE7" s="35"/>
      <c r="AF7" s="35"/>
      <c r="AG7" s="35"/>
      <c r="AH7" s="35"/>
      <c r="AI7" s="35"/>
      <c r="AJ7" s="35"/>
      <c r="AK7" s="35"/>
      <c r="AL7" s="35"/>
      <c r="AM7" s="35"/>
      <c r="AN7" s="35"/>
      <c r="AO7" s="35"/>
      <c r="AP7" s="35"/>
      <c r="AQ7" s="35"/>
      <c r="AR7" s="35"/>
      <c r="AS7" s="35"/>
      <c r="AT7" s="35"/>
      <c r="AU7" s="35"/>
      <c r="AV7" s="35"/>
      <c r="AW7" s="35"/>
      <c r="AX7" s="35"/>
      <c r="AY7" s="35"/>
    </row>
    <row r="8" spans="1:51">
      <c r="B8" s="879">
        <v>2013</v>
      </c>
      <c r="C8" s="883">
        <v>38</v>
      </c>
      <c r="D8" s="545">
        <v>138</v>
      </c>
      <c r="E8" s="423"/>
      <c r="F8" s="414"/>
      <c r="G8" s="414"/>
      <c r="H8" s="414"/>
      <c r="I8" s="414"/>
      <c r="J8" s="414"/>
      <c r="K8" s="414"/>
      <c r="L8" s="414"/>
      <c r="M8" s="416"/>
      <c r="N8" s="414"/>
      <c r="O8" s="414"/>
      <c r="P8" s="414"/>
      <c r="Q8" s="414"/>
      <c r="R8" s="414"/>
      <c r="S8" s="414"/>
      <c r="T8" s="421"/>
      <c r="U8" s="416"/>
      <c r="V8" s="416"/>
      <c r="W8" s="416"/>
      <c r="X8" s="416"/>
      <c r="Y8" s="416"/>
      <c r="Z8" s="416"/>
      <c r="AA8" s="416"/>
      <c r="AB8" s="416"/>
      <c r="AC8" s="416"/>
      <c r="AD8" s="416"/>
      <c r="AE8" s="35"/>
      <c r="AF8" s="35"/>
      <c r="AG8" s="35"/>
      <c r="AH8" s="35"/>
      <c r="AI8" s="35"/>
      <c r="AJ8" s="35"/>
      <c r="AK8" s="35"/>
      <c r="AL8" s="35"/>
      <c r="AM8" s="35"/>
      <c r="AN8" s="35"/>
      <c r="AO8" s="35"/>
      <c r="AP8" s="35"/>
      <c r="AQ8" s="35"/>
      <c r="AR8" s="35"/>
      <c r="AS8" s="35"/>
      <c r="AT8" s="35"/>
      <c r="AU8" s="35"/>
      <c r="AV8" s="35"/>
      <c r="AW8" s="35"/>
      <c r="AX8" s="35"/>
      <c r="AY8" s="35"/>
    </row>
    <row r="9" spans="1:51">
      <c r="B9" s="879">
        <v>2014</v>
      </c>
      <c r="C9" s="883">
        <v>40</v>
      </c>
      <c r="D9" s="545">
        <v>178</v>
      </c>
      <c r="E9" s="423"/>
      <c r="F9" s="424"/>
      <c r="G9" s="352"/>
      <c r="H9" s="421"/>
      <c r="I9" s="421"/>
      <c r="J9" s="421"/>
      <c r="K9" s="414"/>
      <c r="L9" s="414"/>
      <c r="M9" s="416"/>
      <c r="N9" s="414"/>
      <c r="O9" s="414"/>
      <c r="P9" s="414"/>
      <c r="Q9" s="414"/>
      <c r="R9" s="414"/>
      <c r="S9" s="414"/>
      <c r="T9" s="421"/>
      <c r="U9" s="416"/>
      <c r="V9" s="416"/>
      <c r="W9" s="416"/>
      <c r="X9" s="416"/>
      <c r="Y9" s="416"/>
      <c r="Z9" s="416"/>
      <c r="AA9" s="416"/>
      <c r="AB9" s="416"/>
      <c r="AC9" s="416"/>
      <c r="AD9" s="416"/>
      <c r="AE9" s="35"/>
      <c r="AF9" s="35"/>
      <c r="AG9" s="35"/>
      <c r="AH9" s="35"/>
      <c r="AI9" s="35"/>
      <c r="AJ9" s="35"/>
      <c r="AK9" s="35"/>
      <c r="AL9" s="35"/>
      <c r="AM9" s="35"/>
      <c r="AN9" s="35"/>
      <c r="AO9" s="35"/>
      <c r="AP9" s="35"/>
      <c r="AQ9" s="35"/>
      <c r="AR9" s="35"/>
      <c r="AS9" s="35"/>
      <c r="AT9" s="35"/>
      <c r="AU9" s="35"/>
      <c r="AV9" s="35"/>
      <c r="AW9" s="35"/>
      <c r="AX9" s="35"/>
      <c r="AY9" s="35"/>
    </row>
    <row r="10" spans="1:51">
      <c r="B10" s="879">
        <v>2015</v>
      </c>
      <c r="C10" s="883">
        <v>50</v>
      </c>
      <c r="D10" s="545">
        <v>228</v>
      </c>
      <c r="E10" s="423"/>
      <c r="F10" s="425"/>
      <c r="G10" s="421"/>
      <c r="H10" s="421"/>
      <c r="I10" s="421"/>
      <c r="J10" s="421"/>
      <c r="K10" s="414"/>
      <c r="L10" s="414"/>
      <c r="M10" s="416"/>
      <c r="N10" s="414"/>
      <c r="O10" s="414"/>
      <c r="P10" s="414"/>
      <c r="Q10" s="414"/>
      <c r="R10" s="414"/>
      <c r="S10" s="414"/>
      <c r="T10" s="421"/>
      <c r="U10" s="416"/>
      <c r="V10" s="416"/>
      <c r="W10" s="416"/>
      <c r="X10" s="416"/>
      <c r="Y10" s="416"/>
      <c r="Z10" s="416"/>
      <c r="AA10" s="416"/>
      <c r="AB10" s="416"/>
      <c r="AC10" s="416"/>
      <c r="AD10" s="416"/>
      <c r="AE10" s="35"/>
      <c r="AF10" s="35"/>
      <c r="AG10" s="35"/>
      <c r="AH10" s="35"/>
      <c r="AI10" s="35"/>
      <c r="AJ10" s="35"/>
      <c r="AK10" s="35"/>
      <c r="AL10" s="35"/>
      <c r="AM10" s="35"/>
      <c r="AN10" s="35"/>
      <c r="AO10" s="35"/>
      <c r="AP10" s="35"/>
      <c r="AQ10" s="35"/>
      <c r="AR10" s="35"/>
      <c r="AS10" s="35"/>
      <c r="AT10" s="35"/>
      <c r="AU10" s="35"/>
      <c r="AV10" s="35"/>
      <c r="AW10" s="35"/>
      <c r="AX10" s="35"/>
      <c r="AY10" s="35"/>
    </row>
    <row r="11" spans="1:51">
      <c r="B11" s="879">
        <v>2016</v>
      </c>
      <c r="C11" s="545">
        <v>77</v>
      </c>
      <c r="D11" s="545">
        <v>305</v>
      </c>
      <c r="E11" s="423"/>
      <c r="F11" s="425"/>
      <c r="G11" s="421"/>
      <c r="H11" s="421"/>
      <c r="I11" s="421"/>
      <c r="J11" s="421"/>
      <c r="K11" s="414"/>
      <c r="L11" s="414"/>
      <c r="M11" s="416"/>
      <c r="N11" s="414"/>
      <c r="O11" s="414"/>
      <c r="P11" s="414"/>
      <c r="Q11" s="414"/>
      <c r="R11" s="414"/>
      <c r="S11" s="414"/>
      <c r="T11" s="421"/>
      <c r="U11" s="416"/>
      <c r="V11" s="416"/>
      <c r="W11" s="416"/>
      <c r="X11" s="416"/>
      <c r="Y11" s="416"/>
      <c r="Z11" s="416"/>
      <c r="AA11" s="416"/>
      <c r="AB11" s="416"/>
      <c r="AC11" s="416"/>
      <c r="AD11" s="416"/>
      <c r="AE11" s="35"/>
      <c r="AF11" s="35"/>
      <c r="AG11" s="35"/>
      <c r="AH11" s="35"/>
      <c r="AI11" s="35"/>
      <c r="AJ11" s="35"/>
      <c r="AK11" s="35"/>
      <c r="AL11" s="35"/>
      <c r="AM11" s="35"/>
      <c r="AN11" s="35"/>
      <c r="AO11" s="35"/>
      <c r="AP11" s="35"/>
      <c r="AQ11" s="35"/>
      <c r="AR11" s="35"/>
      <c r="AS11" s="35"/>
      <c r="AT11" s="35"/>
      <c r="AU11" s="35"/>
      <c r="AV11" s="35"/>
      <c r="AW11" s="35"/>
      <c r="AX11" s="35"/>
      <c r="AY11" s="35"/>
    </row>
    <row r="12" spans="1:51">
      <c r="B12" s="879">
        <v>2017</v>
      </c>
      <c r="C12" s="545">
        <v>103</v>
      </c>
      <c r="D12" s="545">
        <v>407</v>
      </c>
      <c r="E12" s="423"/>
      <c r="F12" s="414"/>
      <c r="G12" s="414"/>
      <c r="H12" s="414"/>
      <c r="I12" s="414"/>
      <c r="J12" s="414"/>
      <c r="K12" s="414"/>
      <c r="L12" s="414"/>
      <c r="M12" s="416"/>
      <c r="N12" s="414"/>
      <c r="O12" s="414"/>
      <c r="P12" s="414"/>
      <c r="Q12" s="414"/>
      <c r="R12" s="414"/>
      <c r="S12" s="414"/>
      <c r="T12" s="421"/>
      <c r="U12" s="416"/>
      <c r="V12" s="416"/>
      <c r="W12" s="416"/>
      <c r="X12" s="416"/>
      <c r="Y12" s="416"/>
      <c r="Z12" s="416"/>
      <c r="AA12" s="416"/>
      <c r="AB12" s="416"/>
      <c r="AC12" s="416"/>
      <c r="AD12" s="416"/>
      <c r="AE12" s="35"/>
      <c r="AF12" s="35"/>
      <c r="AG12" s="35"/>
      <c r="AH12" s="35"/>
      <c r="AI12" s="35"/>
      <c r="AJ12" s="35"/>
      <c r="AK12" s="35"/>
      <c r="AL12" s="35"/>
      <c r="AM12" s="35"/>
      <c r="AN12" s="35"/>
      <c r="AO12" s="35"/>
      <c r="AP12" s="35"/>
      <c r="AQ12" s="35"/>
      <c r="AR12" s="35"/>
      <c r="AS12" s="35"/>
      <c r="AT12" s="35"/>
      <c r="AU12" s="35"/>
      <c r="AV12" s="35"/>
      <c r="AW12" s="35"/>
      <c r="AX12" s="35"/>
      <c r="AY12" s="35"/>
    </row>
    <row r="13" spans="1:51">
      <c r="B13" s="879">
        <v>2018</v>
      </c>
      <c r="C13" s="545">
        <v>104</v>
      </c>
      <c r="D13" s="545">
        <v>512</v>
      </c>
      <c r="E13" s="423"/>
      <c r="F13" s="414"/>
      <c r="G13" s="414"/>
      <c r="H13" s="414"/>
      <c r="I13" s="414"/>
      <c r="J13" s="414"/>
      <c r="K13" s="414"/>
      <c r="L13" s="414"/>
      <c r="M13" s="416"/>
      <c r="N13" s="414"/>
      <c r="O13" s="414"/>
      <c r="P13" s="414"/>
      <c r="Q13" s="414"/>
      <c r="R13" s="414"/>
      <c r="S13" s="414"/>
      <c r="T13" s="421"/>
      <c r="U13" s="416"/>
      <c r="V13" s="416"/>
      <c r="W13" s="416"/>
      <c r="X13" s="416"/>
      <c r="Y13" s="416"/>
      <c r="Z13" s="416"/>
      <c r="AA13" s="416"/>
      <c r="AB13" s="416"/>
      <c r="AC13" s="416"/>
      <c r="AD13" s="416"/>
      <c r="AE13" s="35"/>
      <c r="AF13" s="35"/>
      <c r="AG13" s="35"/>
      <c r="AH13" s="35"/>
      <c r="AI13" s="35"/>
      <c r="AJ13" s="35"/>
      <c r="AK13" s="35"/>
      <c r="AL13" s="35"/>
      <c r="AM13" s="35"/>
      <c r="AN13" s="35"/>
      <c r="AO13" s="35"/>
      <c r="AP13" s="35"/>
      <c r="AQ13" s="35"/>
      <c r="AR13" s="35"/>
      <c r="AS13" s="35"/>
      <c r="AT13" s="35"/>
      <c r="AU13" s="35"/>
      <c r="AV13" s="35"/>
      <c r="AW13" s="35"/>
      <c r="AX13" s="35"/>
      <c r="AY13" s="35"/>
    </row>
    <row r="14" spans="1:51">
      <c r="B14" s="879">
        <v>2019</v>
      </c>
      <c r="C14" s="545">
        <v>110</v>
      </c>
      <c r="D14" s="545">
        <v>621</v>
      </c>
      <c r="E14" s="423"/>
      <c r="F14" s="414"/>
      <c r="G14" s="414"/>
      <c r="H14" s="414"/>
      <c r="I14" s="414"/>
      <c r="J14" s="414"/>
      <c r="K14" s="414"/>
      <c r="L14" s="414"/>
      <c r="M14" s="416"/>
      <c r="N14" s="414"/>
      <c r="O14" s="414"/>
      <c r="P14" s="414"/>
      <c r="Q14" s="414"/>
      <c r="R14" s="414"/>
      <c r="S14" s="414"/>
      <c r="T14" s="421"/>
      <c r="U14" s="416"/>
      <c r="V14" s="416"/>
      <c r="W14" s="416"/>
      <c r="X14" s="416"/>
      <c r="Y14" s="416"/>
      <c r="Z14" s="416"/>
      <c r="AA14" s="416"/>
      <c r="AB14" s="416"/>
      <c r="AC14" s="416"/>
      <c r="AD14" s="416"/>
      <c r="AE14" s="35"/>
      <c r="AF14" s="35"/>
      <c r="AG14" s="35"/>
      <c r="AH14" s="35"/>
      <c r="AI14" s="35"/>
      <c r="AJ14" s="35"/>
      <c r="AK14" s="35"/>
      <c r="AL14" s="35"/>
      <c r="AM14" s="35"/>
      <c r="AN14" s="35"/>
      <c r="AO14" s="35"/>
      <c r="AP14" s="35"/>
      <c r="AQ14" s="35"/>
      <c r="AR14" s="35"/>
      <c r="AS14" s="35"/>
      <c r="AT14" s="35"/>
      <c r="AU14" s="35"/>
      <c r="AV14" s="35"/>
      <c r="AW14" s="35"/>
      <c r="AX14" s="35"/>
      <c r="AY14" s="35"/>
    </row>
    <row r="15" spans="1:51">
      <c r="B15" s="879">
        <v>2020</v>
      </c>
      <c r="C15" s="545" t="s">
        <v>2975</v>
      </c>
      <c r="D15" s="545" t="s">
        <v>2976</v>
      </c>
      <c r="E15" s="423"/>
      <c r="F15" s="414"/>
      <c r="G15" s="414"/>
      <c r="H15" s="414"/>
      <c r="I15" s="414"/>
      <c r="J15" s="414"/>
      <c r="K15" s="414"/>
      <c r="L15" s="414"/>
      <c r="M15" s="416"/>
      <c r="N15" s="414"/>
      <c r="O15" s="414"/>
      <c r="P15" s="414"/>
      <c r="Q15" s="414"/>
      <c r="R15" s="414"/>
      <c r="S15" s="414"/>
      <c r="T15" s="421"/>
      <c r="U15" s="416"/>
      <c r="V15" s="416"/>
      <c r="W15" s="416"/>
      <c r="X15" s="416"/>
      <c r="Y15" s="416"/>
      <c r="Z15" s="416"/>
      <c r="AA15" s="416"/>
      <c r="AB15" s="416"/>
      <c r="AC15" s="416"/>
      <c r="AD15" s="416"/>
      <c r="AE15" s="35"/>
      <c r="AF15" s="35"/>
      <c r="AG15" s="35"/>
      <c r="AH15" s="35"/>
      <c r="AI15" s="35"/>
      <c r="AJ15" s="35"/>
      <c r="AK15" s="35"/>
      <c r="AL15" s="35"/>
      <c r="AM15" s="35"/>
      <c r="AN15" s="35"/>
      <c r="AO15" s="35"/>
      <c r="AP15" s="35"/>
      <c r="AQ15" s="35"/>
      <c r="AR15" s="35"/>
      <c r="AS15" s="35"/>
      <c r="AT15" s="35"/>
      <c r="AU15" s="35"/>
      <c r="AV15" s="35"/>
      <c r="AW15" s="35"/>
      <c r="AX15" s="35"/>
      <c r="AY15" s="35"/>
    </row>
    <row r="16" spans="1:51" s="181" customFormat="1">
      <c r="B16" s="445"/>
      <c r="C16" s="446"/>
      <c r="D16" s="446"/>
      <c r="E16" s="447"/>
      <c r="F16" s="413"/>
      <c r="G16" s="413"/>
      <c r="H16" s="413"/>
      <c r="I16" s="413"/>
      <c r="J16" s="413"/>
      <c r="K16" s="413"/>
      <c r="L16" s="413"/>
      <c r="M16" s="411"/>
      <c r="N16" s="413"/>
      <c r="O16" s="413"/>
      <c r="P16" s="413"/>
      <c r="Q16" s="413"/>
      <c r="R16" s="413"/>
      <c r="S16" s="413"/>
      <c r="T16" s="448"/>
      <c r="U16" s="411"/>
      <c r="V16" s="411"/>
      <c r="W16" s="411"/>
      <c r="X16" s="411"/>
      <c r="Y16" s="411"/>
      <c r="Z16" s="411"/>
      <c r="AA16" s="411"/>
      <c r="AB16" s="411"/>
      <c r="AC16" s="411"/>
      <c r="AD16" s="411"/>
      <c r="AE16" s="185"/>
      <c r="AF16" s="185"/>
      <c r="AG16" s="185"/>
      <c r="AH16" s="185"/>
      <c r="AI16" s="185"/>
      <c r="AJ16" s="185"/>
      <c r="AK16" s="185"/>
      <c r="AL16" s="185"/>
      <c r="AM16" s="185"/>
      <c r="AN16" s="185"/>
      <c r="AO16" s="185"/>
      <c r="AP16" s="185"/>
      <c r="AQ16" s="185"/>
      <c r="AR16" s="185"/>
      <c r="AS16" s="185"/>
      <c r="AT16" s="185"/>
      <c r="AU16" s="185"/>
      <c r="AV16" s="185"/>
      <c r="AW16" s="185"/>
      <c r="AX16" s="185"/>
      <c r="AY16" s="185"/>
    </row>
    <row r="17" spans="2:51" s="181" customFormat="1">
      <c r="B17" s="445"/>
      <c r="C17" s="446"/>
      <c r="D17" s="446"/>
      <c r="E17" s="447"/>
      <c r="F17" s="413"/>
      <c r="G17" s="413"/>
      <c r="H17" s="413"/>
      <c r="I17" s="413"/>
      <c r="J17" s="413"/>
      <c r="K17" s="413"/>
      <c r="L17" s="413"/>
      <c r="M17" s="411"/>
      <c r="N17" s="413"/>
      <c r="O17" s="413"/>
      <c r="P17" s="413"/>
      <c r="Q17" s="413"/>
      <c r="R17" s="413"/>
      <c r="S17" s="413"/>
      <c r="T17" s="448"/>
      <c r="U17" s="411"/>
      <c r="V17" s="411"/>
      <c r="W17" s="411"/>
      <c r="X17" s="411"/>
      <c r="Y17" s="411"/>
      <c r="Z17" s="411"/>
      <c r="AA17" s="411"/>
      <c r="AB17" s="411"/>
      <c r="AC17" s="411"/>
      <c r="AD17" s="411"/>
      <c r="AE17" s="185"/>
      <c r="AF17" s="185"/>
      <c r="AG17" s="185"/>
      <c r="AH17" s="185"/>
      <c r="AI17" s="185"/>
      <c r="AJ17" s="185"/>
      <c r="AK17" s="185"/>
      <c r="AL17" s="185"/>
      <c r="AM17" s="185"/>
      <c r="AN17" s="185"/>
      <c r="AO17" s="185"/>
      <c r="AP17" s="185"/>
      <c r="AQ17" s="185"/>
      <c r="AR17" s="185"/>
      <c r="AS17" s="185"/>
      <c r="AT17" s="185"/>
      <c r="AU17" s="185"/>
      <c r="AV17" s="185"/>
      <c r="AW17" s="185"/>
      <c r="AX17" s="185"/>
      <c r="AY17" s="185"/>
    </row>
    <row r="18" spans="2:51" ht="57" customHeight="1">
      <c r="B18" s="1102" t="s">
        <v>2977</v>
      </c>
      <c r="C18" s="1102"/>
      <c r="D18" s="1102"/>
      <c r="E18" s="1102"/>
      <c r="F18" s="1102"/>
      <c r="G18" s="1102"/>
      <c r="H18" s="1102"/>
      <c r="I18" s="444"/>
      <c r="J18" s="444"/>
      <c r="K18" s="426"/>
      <c r="L18" s="426"/>
      <c r="M18" s="416"/>
      <c r="N18" s="414"/>
      <c r="O18" s="414"/>
      <c r="P18" s="414"/>
      <c r="Q18" s="414"/>
      <c r="R18" s="414"/>
      <c r="S18" s="414"/>
      <c r="T18" s="414"/>
      <c r="U18" s="35"/>
      <c r="V18" s="35"/>
      <c r="W18" s="35"/>
      <c r="X18" s="35"/>
      <c r="Y18" s="35"/>
      <c r="Z18" s="35"/>
      <c r="AA18" s="35"/>
      <c r="AB18" s="35"/>
      <c r="AC18" s="35"/>
      <c r="AD18" s="35"/>
      <c r="AE18" s="35"/>
      <c r="AF18" s="35"/>
      <c r="AG18" s="35"/>
      <c r="AH18" s="35"/>
      <c r="AI18" s="35"/>
      <c r="AJ18" s="35"/>
      <c r="AK18" s="35"/>
      <c r="AL18" s="35"/>
      <c r="AM18" s="35"/>
      <c r="AN18" s="35"/>
      <c r="AO18" s="35"/>
      <c r="AP18" s="35"/>
      <c r="AQ18" s="35"/>
      <c r="AR18" s="35"/>
      <c r="AS18" s="35"/>
      <c r="AT18" s="35"/>
      <c r="AU18" s="35"/>
      <c r="AV18" s="35"/>
      <c r="AW18" s="35"/>
      <c r="AX18" s="35"/>
      <c r="AY18" s="35"/>
    </row>
    <row r="19" spans="2:51" ht="18" customHeight="1">
      <c r="B19" s="444"/>
      <c r="C19" s="444"/>
      <c r="D19" s="444"/>
      <c r="E19" s="444"/>
      <c r="F19" s="444"/>
      <c r="G19" s="444"/>
      <c r="H19" s="444"/>
      <c r="I19" s="444"/>
      <c r="J19" s="444"/>
      <c r="K19" s="426"/>
      <c r="L19" s="414"/>
      <c r="M19" s="416"/>
      <c r="N19" s="414"/>
      <c r="O19" s="414"/>
      <c r="P19" s="414"/>
      <c r="Q19" s="414"/>
      <c r="R19" s="414"/>
      <c r="S19" s="414"/>
      <c r="T19" s="421"/>
      <c r="U19" s="416"/>
      <c r="V19" s="416"/>
      <c r="W19" s="416"/>
      <c r="X19" s="416"/>
      <c r="Y19" s="416"/>
      <c r="Z19" s="416"/>
      <c r="AA19" s="416"/>
      <c r="AB19" s="416"/>
      <c r="AC19" s="416"/>
      <c r="AD19" s="416"/>
      <c r="AE19" s="35"/>
      <c r="AF19" s="35"/>
      <c r="AG19" s="35"/>
      <c r="AH19" s="35"/>
      <c r="AI19" s="35"/>
      <c r="AJ19" s="35"/>
      <c r="AK19" s="35"/>
      <c r="AL19" s="35"/>
      <c r="AM19" s="35"/>
      <c r="AN19" s="35"/>
      <c r="AO19" s="35"/>
      <c r="AP19" s="35"/>
      <c r="AQ19" s="35"/>
      <c r="AR19" s="35"/>
      <c r="AS19" s="35"/>
      <c r="AT19" s="35"/>
      <c r="AU19" s="35"/>
      <c r="AV19" s="35"/>
      <c r="AW19" s="35"/>
      <c r="AX19" s="35"/>
      <c r="AY19" s="35"/>
    </row>
    <row r="20" spans="2:51" ht="14.25" customHeight="1">
      <c r="B20" s="1105" t="s">
        <v>4398</v>
      </c>
      <c r="C20" s="1105"/>
      <c r="D20" s="1105"/>
      <c r="E20" s="1105"/>
      <c r="F20" s="1105"/>
      <c r="G20" s="1105"/>
      <c r="H20" s="1105"/>
      <c r="I20" s="414"/>
      <c r="J20" s="414"/>
      <c r="K20" s="414"/>
      <c r="L20" s="414"/>
      <c r="M20" s="416"/>
      <c r="N20" s="414"/>
      <c r="O20" s="414"/>
      <c r="P20" s="414"/>
      <c r="Q20" s="414"/>
      <c r="R20" s="414"/>
      <c r="S20" s="414"/>
      <c r="T20" s="421"/>
      <c r="U20" s="416"/>
      <c r="V20" s="416"/>
      <c r="W20" s="416"/>
      <c r="X20" s="416"/>
      <c r="Y20" s="416"/>
      <c r="Z20" s="416"/>
      <c r="AA20" s="416"/>
      <c r="AB20" s="416"/>
      <c r="AC20" s="416"/>
      <c r="AD20" s="416"/>
      <c r="AE20" s="35"/>
      <c r="AF20" s="35"/>
      <c r="AG20" s="35"/>
      <c r="AH20" s="35"/>
      <c r="AI20" s="35"/>
      <c r="AJ20" s="35"/>
      <c r="AK20" s="35"/>
      <c r="AL20" s="35"/>
      <c r="AM20" s="35"/>
      <c r="AN20" s="35"/>
      <c r="AO20" s="35"/>
      <c r="AP20" s="35"/>
      <c r="AQ20" s="35"/>
      <c r="AR20" s="35"/>
      <c r="AS20" s="35"/>
      <c r="AT20" s="35"/>
      <c r="AU20" s="35"/>
      <c r="AV20" s="35"/>
      <c r="AW20" s="35"/>
      <c r="AX20" s="35"/>
      <c r="AY20" s="35"/>
    </row>
    <row r="21" spans="2:51">
      <c r="B21" s="1105"/>
      <c r="C21" s="1105"/>
      <c r="D21" s="1105"/>
      <c r="E21" s="1105"/>
      <c r="F21" s="1105"/>
      <c r="G21" s="1105"/>
      <c r="H21" s="1105"/>
      <c r="I21" s="414"/>
      <c r="J21" s="414"/>
      <c r="K21" s="414"/>
      <c r="L21" s="414"/>
      <c r="M21" s="416"/>
      <c r="N21" s="414"/>
      <c r="O21" s="414"/>
      <c r="P21" s="414"/>
      <c r="Q21" s="414"/>
      <c r="R21" s="414"/>
      <c r="S21" s="414"/>
      <c r="T21" s="421"/>
      <c r="U21" s="416"/>
      <c r="V21" s="416"/>
      <c r="W21" s="416"/>
      <c r="X21" s="416"/>
      <c r="Y21" s="416"/>
      <c r="Z21" s="416"/>
      <c r="AA21" s="416"/>
      <c r="AB21" s="416"/>
      <c r="AC21" s="416"/>
      <c r="AD21" s="416"/>
      <c r="AE21" s="35"/>
      <c r="AF21" s="35"/>
      <c r="AG21" s="35"/>
      <c r="AH21" s="35"/>
      <c r="AI21" s="35"/>
      <c r="AJ21" s="35"/>
      <c r="AK21" s="35"/>
      <c r="AL21" s="35"/>
      <c r="AM21" s="35"/>
      <c r="AN21" s="35"/>
      <c r="AO21" s="35"/>
      <c r="AP21" s="35"/>
      <c r="AQ21" s="35"/>
      <c r="AR21" s="35"/>
      <c r="AS21" s="35"/>
      <c r="AT21" s="35"/>
      <c r="AU21" s="35"/>
      <c r="AV21" s="35"/>
      <c r="AW21" s="35"/>
      <c r="AX21" s="35"/>
      <c r="AY21" s="35"/>
    </row>
    <row r="22" spans="2:51">
      <c r="B22" s="1105"/>
      <c r="C22" s="1105"/>
      <c r="D22" s="1105"/>
      <c r="E22" s="1105"/>
      <c r="F22" s="1105"/>
      <c r="G22" s="1105"/>
      <c r="H22" s="1105"/>
      <c r="I22" s="427"/>
      <c r="J22" s="414"/>
      <c r="K22" s="414"/>
      <c r="L22" s="414"/>
      <c r="M22" s="416"/>
      <c r="N22" s="414"/>
      <c r="O22" s="414"/>
      <c r="P22" s="414"/>
      <c r="Q22" s="414"/>
      <c r="R22" s="414"/>
      <c r="S22" s="414"/>
      <c r="T22" s="414"/>
      <c r="U22" s="35"/>
      <c r="V22" s="35"/>
      <c r="W22" s="35"/>
      <c r="X22" s="35"/>
      <c r="Y22" s="35"/>
      <c r="Z22" s="35"/>
      <c r="AA22" s="35"/>
      <c r="AB22" s="35"/>
      <c r="AC22" s="35"/>
      <c r="AD22" s="35"/>
      <c r="AE22" s="35"/>
      <c r="AF22" s="35"/>
      <c r="AG22" s="35"/>
      <c r="AH22" s="35"/>
      <c r="AI22" s="35"/>
      <c r="AJ22" s="35"/>
      <c r="AK22" s="35"/>
      <c r="AL22" s="35"/>
      <c r="AM22" s="35"/>
      <c r="AN22" s="35"/>
      <c r="AO22" s="35"/>
      <c r="AP22" s="35"/>
      <c r="AQ22" s="35"/>
      <c r="AR22" s="35"/>
      <c r="AS22" s="35"/>
      <c r="AT22" s="35"/>
      <c r="AU22" s="35"/>
      <c r="AV22" s="35"/>
      <c r="AW22" s="35"/>
      <c r="AX22" s="35"/>
      <c r="AY22" s="35"/>
    </row>
    <row r="23" spans="2:51">
      <c r="B23" s="1105"/>
      <c r="C23" s="1105"/>
      <c r="D23" s="1105"/>
      <c r="E23" s="1105"/>
      <c r="F23" s="1105"/>
      <c r="G23" s="1105"/>
      <c r="H23" s="1105"/>
      <c r="K23" s="414"/>
      <c r="L23" s="414"/>
      <c r="M23" s="416"/>
      <c r="N23" s="414"/>
      <c r="O23" s="414"/>
      <c r="P23" s="414"/>
      <c r="Q23" s="414"/>
      <c r="R23" s="414"/>
      <c r="S23" s="414"/>
      <c r="T23" s="414"/>
      <c r="U23" s="35"/>
      <c r="V23" s="35"/>
      <c r="W23" s="35"/>
      <c r="X23" s="35"/>
      <c r="Y23" s="35"/>
      <c r="Z23" s="35"/>
      <c r="AA23" s="35"/>
      <c r="AB23" s="35"/>
      <c r="AC23" s="35"/>
      <c r="AD23" s="35"/>
      <c r="AE23" s="35"/>
      <c r="AF23" s="35"/>
      <c r="AG23" s="35"/>
      <c r="AH23" s="35"/>
      <c r="AI23" s="35"/>
      <c r="AJ23" s="35"/>
      <c r="AK23" s="35"/>
      <c r="AL23" s="35"/>
      <c r="AM23" s="35"/>
      <c r="AN23" s="35"/>
      <c r="AO23" s="35"/>
      <c r="AP23" s="35"/>
      <c r="AQ23" s="35"/>
      <c r="AR23" s="35"/>
      <c r="AS23" s="35"/>
      <c r="AT23" s="35"/>
      <c r="AU23" s="35"/>
      <c r="AV23" s="35"/>
      <c r="AW23" s="35"/>
      <c r="AX23" s="35"/>
      <c r="AY23" s="35"/>
    </row>
    <row r="24" spans="2:51">
      <c r="B24" s="1105"/>
      <c r="C24" s="1105"/>
      <c r="D24" s="1105"/>
      <c r="E24" s="1105"/>
      <c r="F24" s="1105"/>
      <c r="G24" s="1105"/>
      <c r="H24" s="1105"/>
      <c r="K24" s="414"/>
      <c r="L24" s="414"/>
      <c r="M24" s="416"/>
      <c r="N24" s="414"/>
      <c r="O24" s="414"/>
      <c r="P24" s="414"/>
      <c r="Q24" s="414"/>
      <c r="R24" s="414"/>
      <c r="S24" s="414"/>
      <c r="T24" s="414"/>
      <c r="U24" s="35"/>
      <c r="V24" s="35"/>
      <c r="W24" s="35"/>
      <c r="X24" s="35"/>
      <c r="Y24" s="35"/>
      <c r="Z24" s="35"/>
      <c r="AA24" s="35"/>
      <c r="AB24" s="35"/>
      <c r="AC24" s="35"/>
      <c r="AD24" s="35"/>
      <c r="AE24" s="35"/>
      <c r="AF24" s="35"/>
      <c r="AG24" s="35"/>
      <c r="AH24" s="35"/>
      <c r="AI24" s="35"/>
      <c r="AJ24" s="35"/>
      <c r="AK24" s="35"/>
      <c r="AL24" s="35"/>
      <c r="AM24" s="35"/>
      <c r="AN24" s="35"/>
      <c r="AO24" s="35"/>
      <c r="AP24" s="35"/>
      <c r="AQ24" s="35"/>
      <c r="AR24" s="35"/>
      <c r="AS24" s="35"/>
      <c r="AT24" s="35"/>
      <c r="AU24" s="35"/>
      <c r="AV24" s="35"/>
      <c r="AW24" s="35"/>
      <c r="AX24" s="35"/>
      <c r="AY24" s="35"/>
    </row>
    <row r="25" spans="2:51">
      <c r="B25" s="1105"/>
      <c r="C25" s="1105"/>
      <c r="D25" s="1105"/>
      <c r="E25" s="1105"/>
      <c r="F25" s="1105"/>
      <c r="G25" s="1105"/>
      <c r="H25" s="1105"/>
      <c r="K25" s="414"/>
      <c r="L25" s="414"/>
      <c r="M25" s="416"/>
      <c r="N25" s="414"/>
      <c r="O25" s="414"/>
      <c r="P25" s="414"/>
      <c r="Q25" s="414"/>
      <c r="R25" s="414"/>
      <c r="S25" s="414"/>
      <c r="T25" s="414"/>
      <c r="U25" s="35"/>
      <c r="V25" s="35"/>
      <c r="W25" s="35"/>
      <c r="X25" s="35"/>
      <c r="Y25" s="35"/>
      <c r="Z25" s="35"/>
      <c r="AA25" s="35"/>
      <c r="AB25" s="35"/>
      <c r="AC25" s="35"/>
      <c r="AD25" s="35"/>
      <c r="AE25" s="35"/>
      <c r="AF25" s="35"/>
      <c r="AG25" s="35"/>
      <c r="AH25" s="35"/>
      <c r="AI25" s="35"/>
      <c r="AJ25" s="35"/>
      <c r="AK25" s="35"/>
      <c r="AL25" s="35"/>
      <c r="AM25" s="35"/>
      <c r="AN25" s="35"/>
      <c r="AO25" s="35"/>
      <c r="AP25" s="35"/>
      <c r="AQ25" s="35"/>
      <c r="AR25" s="35"/>
      <c r="AS25" s="35"/>
      <c r="AT25" s="35"/>
      <c r="AU25" s="35"/>
      <c r="AV25" s="35"/>
      <c r="AW25" s="35"/>
      <c r="AX25" s="35"/>
      <c r="AY25" s="35"/>
    </row>
    <row r="26" spans="2:51">
      <c r="K26" s="414"/>
      <c r="L26" s="414"/>
      <c r="M26" s="416"/>
      <c r="N26" s="414"/>
      <c r="O26" s="414"/>
      <c r="P26" s="414"/>
      <c r="Q26" s="414"/>
      <c r="R26" s="414"/>
      <c r="S26" s="414"/>
      <c r="T26" s="414"/>
      <c r="U26" s="35"/>
      <c r="V26" s="35"/>
      <c r="W26" s="35"/>
      <c r="X26" s="35"/>
      <c r="Y26" s="35"/>
      <c r="Z26" s="35"/>
      <c r="AA26" s="35"/>
      <c r="AB26" s="35"/>
      <c r="AC26" s="35"/>
      <c r="AD26" s="35"/>
      <c r="AE26" s="35"/>
      <c r="AF26" s="35"/>
      <c r="AG26" s="35"/>
      <c r="AH26" s="35"/>
      <c r="AI26" s="35"/>
      <c r="AJ26" s="35"/>
      <c r="AK26" s="35"/>
      <c r="AL26" s="35"/>
      <c r="AM26" s="35"/>
      <c r="AN26" s="35"/>
      <c r="AO26" s="35"/>
      <c r="AP26" s="35"/>
      <c r="AQ26" s="35"/>
      <c r="AR26" s="35"/>
      <c r="AS26" s="35"/>
      <c r="AT26" s="35"/>
      <c r="AU26" s="35"/>
      <c r="AV26" s="35"/>
      <c r="AW26" s="35"/>
      <c r="AX26" s="35"/>
      <c r="AY26" s="35"/>
    </row>
    <row r="27" spans="2:51">
      <c r="K27" s="414"/>
      <c r="L27" s="414"/>
      <c r="M27" s="416"/>
      <c r="N27" s="414"/>
      <c r="O27" s="414"/>
      <c r="P27" s="414"/>
      <c r="Q27" s="414"/>
      <c r="R27" s="414"/>
      <c r="S27" s="414"/>
      <c r="T27" s="414"/>
      <c r="U27" s="35"/>
      <c r="V27" s="35"/>
      <c r="W27" s="35"/>
      <c r="X27" s="35"/>
      <c r="Y27" s="35"/>
      <c r="Z27" s="35"/>
      <c r="AA27" s="35"/>
      <c r="AB27" s="35"/>
      <c r="AC27" s="35"/>
      <c r="AD27" s="35"/>
      <c r="AE27" s="35"/>
      <c r="AF27" s="35"/>
      <c r="AG27" s="35"/>
      <c r="AH27" s="35"/>
      <c r="AI27" s="35"/>
      <c r="AJ27" s="35"/>
      <c r="AK27" s="35"/>
      <c r="AL27" s="35"/>
      <c r="AM27" s="35"/>
      <c r="AN27" s="35"/>
      <c r="AO27" s="35"/>
      <c r="AP27" s="35"/>
      <c r="AQ27" s="35"/>
      <c r="AR27" s="35"/>
      <c r="AS27" s="35"/>
      <c r="AT27" s="35"/>
      <c r="AU27" s="35"/>
      <c r="AV27" s="35"/>
      <c r="AW27" s="35"/>
      <c r="AX27" s="35"/>
      <c r="AY27" s="35"/>
    </row>
    <row r="28" spans="2:51">
      <c r="K28" s="414"/>
      <c r="L28" s="414"/>
      <c r="M28" s="416"/>
      <c r="N28" s="414"/>
      <c r="O28" s="414"/>
      <c r="P28" s="414"/>
      <c r="Q28" s="414"/>
      <c r="R28" s="414"/>
      <c r="S28" s="414"/>
      <c r="T28" s="414"/>
      <c r="U28" s="35"/>
      <c r="V28" s="35"/>
      <c r="W28" s="35"/>
      <c r="X28" s="35"/>
      <c r="Y28" s="35"/>
      <c r="Z28" s="35"/>
      <c r="AA28" s="35"/>
      <c r="AB28" s="35"/>
      <c r="AC28" s="35"/>
      <c r="AD28" s="35"/>
      <c r="AE28" s="35"/>
      <c r="AF28" s="35"/>
      <c r="AG28" s="35"/>
      <c r="AH28" s="35"/>
      <c r="AI28" s="35"/>
      <c r="AJ28" s="35"/>
      <c r="AK28" s="35"/>
      <c r="AL28" s="35"/>
      <c r="AM28" s="35"/>
      <c r="AN28" s="35"/>
      <c r="AO28" s="35"/>
      <c r="AP28" s="35"/>
      <c r="AQ28" s="35"/>
      <c r="AR28" s="35"/>
      <c r="AS28" s="35"/>
      <c r="AT28" s="35"/>
      <c r="AU28" s="35"/>
      <c r="AV28" s="35"/>
      <c r="AW28" s="35"/>
      <c r="AX28" s="35"/>
      <c r="AY28" s="35"/>
    </row>
    <row r="29" spans="2:51">
      <c r="K29" s="414"/>
      <c r="L29" s="414"/>
      <c r="M29" s="416"/>
      <c r="N29" s="414"/>
      <c r="O29" s="414"/>
      <c r="P29" s="414"/>
      <c r="Q29" s="414"/>
      <c r="R29" s="414"/>
      <c r="S29" s="414"/>
      <c r="T29" s="414"/>
      <c r="U29" s="35"/>
      <c r="V29" s="35"/>
      <c r="W29" s="35"/>
      <c r="X29" s="35"/>
      <c r="Y29" s="35"/>
      <c r="Z29" s="35"/>
      <c r="AA29" s="35"/>
      <c r="AB29" s="35"/>
      <c r="AC29" s="35"/>
      <c r="AD29" s="35"/>
      <c r="AE29" s="35"/>
      <c r="AF29" s="35"/>
      <c r="AG29" s="35"/>
      <c r="AH29" s="35"/>
      <c r="AI29" s="35"/>
      <c r="AJ29" s="35"/>
      <c r="AK29" s="35"/>
      <c r="AL29" s="35"/>
      <c r="AM29" s="35"/>
      <c r="AN29" s="35"/>
      <c r="AO29" s="35"/>
      <c r="AP29" s="35"/>
      <c r="AQ29" s="35"/>
      <c r="AR29" s="35"/>
      <c r="AS29" s="35"/>
      <c r="AT29" s="35"/>
      <c r="AU29" s="35"/>
      <c r="AV29" s="35"/>
      <c r="AW29" s="35"/>
      <c r="AX29" s="35"/>
      <c r="AY29" s="35"/>
    </row>
    <row r="30" spans="2:51">
      <c r="K30" s="414"/>
      <c r="L30" s="414"/>
      <c r="M30" s="416"/>
      <c r="N30" s="414"/>
      <c r="O30" s="414"/>
      <c r="P30" s="414"/>
      <c r="Q30" s="414"/>
      <c r="R30" s="414"/>
      <c r="S30" s="414"/>
      <c r="T30" s="414"/>
      <c r="U30" s="35"/>
      <c r="V30" s="35"/>
      <c r="W30" s="35"/>
      <c r="X30" s="35"/>
      <c r="Y30" s="35"/>
      <c r="Z30" s="35"/>
      <c r="AA30" s="35"/>
      <c r="AB30" s="35"/>
      <c r="AC30" s="35"/>
      <c r="AD30" s="35"/>
      <c r="AE30" s="35"/>
      <c r="AF30" s="35"/>
      <c r="AG30" s="35"/>
      <c r="AH30" s="35"/>
      <c r="AI30" s="35"/>
      <c r="AJ30" s="35"/>
      <c r="AK30" s="35"/>
      <c r="AL30" s="35"/>
      <c r="AM30" s="35"/>
      <c r="AN30" s="35"/>
      <c r="AO30" s="35"/>
      <c r="AP30" s="35"/>
      <c r="AQ30" s="35"/>
      <c r="AR30" s="35"/>
      <c r="AS30" s="35"/>
      <c r="AT30" s="35"/>
      <c r="AU30" s="35"/>
      <c r="AV30" s="35"/>
      <c r="AW30" s="35"/>
      <c r="AX30" s="35"/>
      <c r="AY30" s="35"/>
    </row>
    <row r="31" spans="2:51">
      <c r="K31" s="414"/>
      <c r="L31" s="414"/>
      <c r="M31" s="416"/>
      <c r="N31" s="414"/>
      <c r="O31" s="414"/>
      <c r="P31" s="414"/>
      <c r="Q31" s="414"/>
      <c r="R31" s="414"/>
      <c r="S31" s="414"/>
      <c r="T31" s="414"/>
      <c r="U31" s="35"/>
      <c r="V31" s="35"/>
      <c r="W31" s="35"/>
      <c r="X31" s="35"/>
      <c r="Y31" s="35"/>
      <c r="Z31" s="35"/>
      <c r="AA31" s="35"/>
      <c r="AB31" s="35"/>
      <c r="AC31" s="35"/>
      <c r="AD31" s="35"/>
      <c r="AE31" s="35"/>
      <c r="AF31" s="35"/>
      <c r="AG31" s="35"/>
      <c r="AH31" s="35"/>
      <c r="AI31" s="35"/>
      <c r="AJ31" s="35"/>
      <c r="AK31" s="35"/>
      <c r="AL31" s="35"/>
      <c r="AM31" s="35"/>
      <c r="AN31" s="35"/>
      <c r="AO31" s="35"/>
      <c r="AP31" s="35"/>
      <c r="AQ31" s="35"/>
      <c r="AR31" s="35"/>
      <c r="AS31" s="35"/>
      <c r="AT31" s="35"/>
      <c r="AU31" s="35"/>
      <c r="AV31" s="35"/>
      <c r="AW31" s="35"/>
      <c r="AX31" s="35"/>
      <c r="AY31" s="35"/>
    </row>
    <row r="32" spans="2:51">
      <c r="K32" s="414"/>
      <c r="L32" s="414"/>
      <c r="M32" s="416"/>
      <c r="N32" s="414"/>
      <c r="O32" s="414"/>
      <c r="P32" s="414"/>
      <c r="Q32" s="414"/>
      <c r="R32" s="414"/>
      <c r="S32" s="414"/>
      <c r="T32" s="414"/>
      <c r="U32" s="35"/>
      <c r="V32" s="35"/>
      <c r="W32" s="35"/>
      <c r="X32" s="35"/>
      <c r="Y32" s="35"/>
      <c r="Z32" s="35"/>
      <c r="AA32" s="35"/>
      <c r="AB32" s="35"/>
      <c r="AC32" s="35"/>
      <c r="AD32" s="35"/>
      <c r="AE32" s="35"/>
      <c r="AF32" s="35"/>
      <c r="AG32" s="35"/>
      <c r="AH32" s="35"/>
      <c r="AI32" s="35"/>
      <c r="AJ32" s="35"/>
      <c r="AK32" s="35"/>
      <c r="AL32" s="35"/>
      <c r="AM32" s="35"/>
      <c r="AN32" s="35"/>
      <c r="AO32" s="35"/>
      <c r="AP32" s="35"/>
      <c r="AQ32" s="35"/>
      <c r="AR32" s="35"/>
      <c r="AS32" s="35"/>
      <c r="AT32" s="35"/>
      <c r="AU32" s="35"/>
      <c r="AV32" s="35"/>
      <c r="AW32" s="35"/>
      <c r="AX32" s="35"/>
      <c r="AY32" s="35"/>
    </row>
    <row r="33" spans="3:51">
      <c r="K33" s="414"/>
      <c r="L33" s="414"/>
      <c r="M33" s="416"/>
      <c r="N33" s="414"/>
      <c r="O33" s="414"/>
      <c r="P33" s="414"/>
      <c r="Q33" s="414"/>
      <c r="R33" s="414"/>
      <c r="S33" s="414"/>
      <c r="T33" s="414"/>
      <c r="U33" s="35"/>
      <c r="V33" s="35"/>
      <c r="W33" s="35"/>
      <c r="X33" s="35"/>
      <c r="Y33" s="35"/>
      <c r="Z33" s="35"/>
      <c r="AA33" s="35"/>
      <c r="AB33" s="35"/>
      <c r="AC33" s="35"/>
      <c r="AD33" s="35"/>
      <c r="AE33" s="35"/>
      <c r="AF33" s="35"/>
      <c r="AG33" s="35"/>
      <c r="AH33" s="35"/>
      <c r="AI33" s="35"/>
      <c r="AJ33" s="35"/>
      <c r="AK33" s="35"/>
      <c r="AL33" s="35"/>
      <c r="AM33" s="35"/>
      <c r="AN33" s="35"/>
      <c r="AO33" s="35"/>
      <c r="AP33" s="35"/>
      <c r="AQ33" s="35"/>
      <c r="AR33" s="35"/>
      <c r="AS33" s="35"/>
      <c r="AT33" s="35"/>
      <c r="AU33" s="35"/>
      <c r="AV33" s="35"/>
      <c r="AW33" s="35"/>
      <c r="AX33" s="35"/>
      <c r="AY33" s="35"/>
    </row>
    <row r="34" spans="3:51">
      <c r="K34" s="414"/>
      <c r="L34" s="414"/>
      <c r="M34" s="416"/>
      <c r="N34" s="414"/>
      <c r="O34" s="414"/>
      <c r="P34" s="414"/>
      <c r="Q34" s="414"/>
      <c r="R34" s="414"/>
      <c r="S34" s="414"/>
      <c r="T34" s="414"/>
      <c r="U34" s="35"/>
      <c r="V34" s="35"/>
      <c r="W34" s="35"/>
      <c r="X34" s="35"/>
      <c r="Y34" s="35"/>
      <c r="Z34" s="35"/>
      <c r="AA34" s="35"/>
      <c r="AB34" s="35"/>
      <c r="AC34" s="35"/>
      <c r="AD34" s="35"/>
      <c r="AE34" s="35"/>
      <c r="AF34" s="35"/>
      <c r="AG34" s="35"/>
      <c r="AH34" s="35"/>
      <c r="AI34" s="35"/>
      <c r="AJ34" s="35"/>
      <c r="AK34" s="35"/>
      <c r="AL34" s="35"/>
      <c r="AM34" s="35"/>
      <c r="AN34" s="35"/>
      <c r="AO34" s="35"/>
      <c r="AP34" s="35"/>
      <c r="AQ34" s="35"/>
      <c r="AR34" s="35"/>
      <c r="AS34" s="35"/>
      <c r="AT34" s="35"/>
      <c r="AU34" s="35"/>
      <c r="AV34" s="35"/>
      <c r="AW34" s="35"/>
      <c r="AX34" s="35"/>
      <c r="AY34" s="35"/>
    </row>
    <row r="35" spans="3:51">
      <c r="K35" s="414"/>
      <c r="L35" s="414"/>
      <c r="M35" s="416"/>
      <c r="N35" s="414"/>
      <c r="O35" s="414"/>
      <c r="P35" s="414"/>
      <c r="Q35" s="414"/>
      <c r="R35" s="414"/>
      <c r="S35" s="414"/>
      <c r="T35" s="414"/>
      <c r="U35" s="35"/>
      <c r="V35" s="35"/>
      <c r="W35" s="35"/>
      <c r="X35" s="35"/>
      <c r="Y35" s="35"/>
      <c r="Z35" s="35"/>
      <c r="AA35" s="35"/>
      <c r="AB35" s="35"/>
      <c r="AC35" s="35"/>
      <c r="AD35" s="35"/>
      <c r="AE35" s="35"/>
      <c r="AF35" s="35"/>
      <c r="AG35" s="35"/>
      <c r="AH35" s="35"/>
      <c r="AI35" s="35"/>
      <c r="AJ35" s="35"/>
      <c r="AK35" s="35"/>
      <c r="AL35" s="35"/>
      <c r="AM35" s="35"/>
      <c r="AN35" s="35"/>
      <c r="AO35" s="35"/>
      <c r="AP35" s="35"/>
      <c r="AQ35" s="35"/>
      <c r="AR35" s="35"/>
      <c r="AS35" s="35"/>
      <c r="AT35" s="35"/>
      <c r="AU35" s="35"/>
      <c r="AV35" s="35"/>
      <c r="AW35" s="35"/>
      <c r="AX35" s="35"/>
      <c r="AY35" s="35"/>
    </row>
    <row r="36" spans="3:51">
      <c r="K36" s="414"/>
      <c r="L36" s="414"/>
      <c r="M36" s="416"/>
      <c r="N36" s="414"/>
      <c r="O36" s="414"/>
      <c r="P36" s="414"/>
      <c r="Q36" s="414"/>
      <c r="R36" s="414"/>
      <c r="S36" s="414"/>
      <c r="T36" s="414"/>
      <c r="U36" s="35"/>
      <c r="V36" s="35"/>
      <c r="W36" s="35"/>
      <c r="X36" s="35"/>
      <c r="Y36" s="35"/>
      <c r="Z36" s="35"/>
      <c r="AA36" s="35"/>
      <c r="AB36" s="35"/>
      <c r="AC36" s="35"/>
      <c r="AD36" s="35"/>
      <c r="AE36" s="35"/>
      <c r="AF36" s="35"/>
      <c r="AG36" s="35"/>
      <c r="AH36" s="35"/>
      <c r="AI36" s="35"/>
      <c r="AJ36" s="35"/>
      <c r="AK36" s="35"/>
      <c r="AL36" s="35"/>
      <c r="AM36" s="35"/>
      <c r="AN36" s="35"/>
      <c r="AO36" s="35"/>
      <c r="AP36" s="35"/>
      <c r="AQ36" s="35"/>
      <c r="AR36" s="35"/>
      <c r="AS36" s="35"/>
      <c r="AT36" s="35"/>
      <c r="AU36" s="35"/>
      <c r="AV36" s="35"/>
      <c r="AW36" s="35"/>
      <c r="AX36" s="35"/>
      <c r="AY36" s="35"/>
    </row>
    <row r="37" spans="3:51" ht="15" customHeight="1">
      <c r="K37" s="426"/>
      <c r="L37" s="414"/>
      <c r="M37" s="416"/>
      <c r="N37" s="414"/>
      <c r="O37" s="414"/>
      <c r="P37" s="414"/>
      <c r="Q37" s="414"/>
      <c r="R37" s="414"/>
      <c r="S37" s="414"/>
      <c r="T37" s="414"/>
      <c r="U37" s="35"/>
      <c r="V37" s="35"/>
      <c r="W37" s="35"/>
      <c r="X37" s="35"/>
      <c r="Y37" s="35"/>
      <c r="Z37" s="35"/>
      <c r="AA37" s="35"/>
      <c r="AB37" s="35"/>
      <c r="AC37" s="35"/>
      <c r="AD37" s="35"/>
      <c r="AE37" s="35"/>
      <c r="AF37" s="35"/>
      <c r="AG37" s="35"/>
      <c r="AH37" s="35"/>
      <c r="AI37" s="35"/>
      <c r="AJ37" s="35"/>
      <c r="AK37" s="35"/>
      <c r="AL37" s="35"/>
      <c r="AM37" s="35"/>
      <c r="AN37" s="35"/>
      <c r="AO37" s="35"/>
      <c r="AP37" s="35"/>
      <c r="AQ37" s="35"/>
      <c r="AR37" s="35"/>
      <c r="AS37" s="35"/>
      <c r="AT37" s="35"/>
      <c r="AU37" s="35"/>
      <c r="AV37" s="35"/>
      <c r="AW37" s="35"/>
      <c r="AX37" s="35"/>
      <c r="AY37" s="35"/>
    </row>
    <row r="38" spans="3:51">
      <c r="K38" s="426"/>
      <c r="L38" s="414"/>
      <c r="M38" s="416"/>
      <c r="N38" s="414"/>
      <c r="O38" s="414"/>
      <c r="P38" s="414"/>
      <c r="Q38" s="414"/>
      <c r="R38" s="414"/>
      <c r="S38" s="414"/>
      <c r="T38" s="414"/>
      <c r="U38" s="35"/>
      <c r="V38" s="35"/>
      <c r="W38" s="35"/>
      <c r="X38" s="35"/>
      <c r="Y38" s="35"/>
      <c r="Z38" s="35"/>
      <c r="AA38" s="35"/>
      <c r="AB38" s="35"/>
      <c r="AC38" s="35"/>
      <c r="AD38" s="35"/>
      <c r="AE38" s="35"/>
      <c r="AF38" s="35"/>
      <c r="AG38" s="35"/>
      <c r="AH38" s="35"/>
      <c r="AI38" s="35"/>
      <c r="AJ38" s="35"/>
      <c r="AK38" s="35"/>
      <c r="AL38" s="35"/>
      <c r="AM38" s="35"/>
      <c r="AN38" s="35"/>
      <c r="AO38" s="35"/>
      <c r="AP38" s="35"/>
      <c r="AQ38" s="35"/>
      <c r="AR38" s="35"/>
      <c r="AS38" s="35"/>
      <c r="AT38" s="35"/>
      <c r="AU38" s="35"/>
      <c r="AV38" s="35"/>
      <c r="AW38" s="35"/>
      <c r="AX38" s="35"/>
      <c r="AY38" s="35"/>
    </row>
    <row r="39" spans="3:51">
      <c r="K39" s="426"/>
      <c r="L39" s="414"/>
      <c r="M39" s="416"/>
      <c r="N39" s="414"/>
      <c r="O39" s="414"/>
      <c r="P39" s="414"/>
      <c r="Q39" s="414"/>
      <c r="R39" s="414"/>
      <c r="S39" s="414"/>
      <c r="T39" s="414"/>
      <c r="U39" s="35"/>
      <c r="V39" s="35"/>
      <c r="W39" s="35"/>
      <c r="X39" s="35"/>
      <c r="Y39" s="35"/>
      <c r="Z39" s="35"/>
      <c r="AA39" s="35"/>
      <c r="AB39" s="35"/>
      <c r="AC39" s="35"/>
      <c r="AD39" s="35"/>
      <c r="AE39" s="35"/>
      <c r="AF39" s="35"/>
      <c r="AG39" s="35"/>
      <c r="AH39" s="35"/>
      <c r="AI39" s="35"/>
      <c r="AJ39" s="35"/>
      <c r="AK39" s="35"/>
      <c r="AL39" s="35"/>
      <c r="AM39" s="35"/>
      <c r="AN39" s="35"/>
      <c r="AO39" s="35"/>
      <c r="AP39" s="35"/>
      <c r="AQ39" s="35"/>
      <c r="AR39" s="35"/>
      <c r="AS39" s="35"/>
      <c r="AT39" s="35"/>
      <c r="AU39" s="35"/>
      <c r="AV39" s="35"/>
      <c r="AW39" s="35"/>
      <c r="AX39" s="35"/>
      <c r="AY39" s="35"/>
    </row>
    <row r="40" spans="3:51">
      <c r="K40" s="426"/>
      <c r="L40" s="414"/>
      <c r="M40" s="416"/>
      <c r="N40" s="414"/>
      <c r="O40" s="414"/>
      <c r="P40" s="414"/>
      <c r="Q40" s="414"/>
      <c r="R40" s="414"/>
      <c r="S40" s="414"/>
      <c r="T40" s="414"/>
      <c r="U40" s="35"/>
      <c r="V40" s="35"/>
      <c r="W40" s="35"/>
      <c r="X40" s="35"/>
      <c r="Y40" s="35"/>
      <c r="Z40" s="35"/>
      <c r="AA40" s="35"/>
      <c r="AB40" s="35"/>
      <c r="AC40" s="35"/>
      <c r="AD40" s="35"/>
      <c r="AE40" s="35"/>
      <c r="AF40" s="35"/>
      <c r="AG40" s="35"/>
      <c r="AH40" s="35"/>
      <c r="AI40" s="35"/>
      <c r="AJ40" s="35"/>
      <c r="AK40" s="35"/>
      <c r="AL40" s="35"/>
      <c r="AM40" s="35"/>
      <c r="AN40" s="35"/>
      <c r="AO40" s="35"/>
      <c r="AP40" s="35"/>
      <c r="AQ40" s="35"/>
      <c r="AR40" s="35"/>
      <c r="AS40" s="35"/>
      <c r="AT40" s="35"/>
      <c r="AU40" s="35"/>
      <c r="AV40" s="35"/>
      <c r="AW40" s="35"/>
      <c r="AX40" s="35"/>
      <c r="AY40" s="35"/>
    </row>
    <row r="41" spans="3:51">
      <c r="K41" s="414"/>
      <c r="L41" s="414"/>
      <c r="M41" s="416"/>
      <c r="N41" s="414"/>
      <c r="O41" s="414"/>
      <c r="P41" s="414"/>
      <c r="Q41" s="414"/>
      <c r="R41" s="414"/>
      <c r="S41" s="414"/>
      <c r="T41" s="414"/>
      <c r="U41" s="35"/>
      <c r="V41" s="35"/>
      <c r="W41" s="35"/>
      <c r="X41" s="35"/>
      <c r="Y41" s="35"/>
      <c r="Z41" s="35"/>
      <c r="AA41" s="35"/>
      <c r="AB41" s="35"/>
      <c r="AC41" s="35"/>
      <c r="AD41" s="35"/>
      <c r="AE41" s="35"/>
      <c r="AF41" s="35"/>
      <c r="AG41" s="35"/>
      <c r="AH41" s="35"/>
      <c r="AI41" s="35"/>
      <c r="AJ41" s="35"/>
      <c r="AK41" s="35"/>
      <c r="AL41" s="35"/>
      <c r="AM41" s="35"/>
      <c r="AN41" s="35"/>
      <c r="AO41" s="35"/>
      <c r="AP41" s="35"/>
      <c r="AQ41" s="35"/>
      <c r="AR41" s="35"/>
      <c r="AS41" s="35"/>
      <c r="AT41" s="35"/>
      <c r="AU41" s="35"/>
      <c r="AV41" s="35"/>
      <c r="AW41" s="35"/>
      <c r="AX41" s="35"/>
      <c r="AY41" s="35"/>
    </row>
    <row r="42" spans="3:51">
      <c r="C42" s="416"/>
      <c r="D42" s="416"/>
      <c r="E42" s="425"/>
      <c r="F42" s="414"/>
      <c r="G42" s="427"/>
      <c r="H42" s="427"/>
      <c r="I42" s="427"/>
      <c r="J42" s="414"/>
      <c r="K42" s="414"/>
      <c r="L42" s="414"/>
      <c r="M42" s="416"/>
      <c r="N42" s="414"/>
      <c r="O42" s="414"/>
      <c r="P42" s="414"/>
      <c r="Q42" s="414"/>
      <c r="R42" s="414"/>
      <c r="S42" s="414"/>
      <c r="T42" s="414"/>
      <c r="U42" s="35"/>
      <c r="V42" s="35"/>
      <c r="W42" s="35"/>
      <c r="X42" s="35"/>
      <c r="Y42" s="35"/>
      <c r="Z42" s="35"/>
      <c r="AA42" s="35"/>
      <c r="AB42" s="35"/>
      <c r="AC42" s="35"/>
      <c r="AD42" s="35"/>
      <c r="AE42" s="35"/>
      <c r="AF42" s="35"/>
      <c r="AG42" s="35"/>
      <c r="AH42" s="35"/>
      <c r="AI42" s="35"/>
      <c r="AJ42" s="35"/>
      <c r="AK42" s="35"/>
      <c r="AL42" s="35"/>
      <c r="AM42" s="35"/>
      <c r="AN42" s="35"/>
      <c r="AO42" s="35"/>
      <c r="AP42" s="35"/>
      <c r="AQ42" s="35"/>
      <c r="AR42" s="35"/>
      <c r="AS42" s="35"/>
      <c r="AT42" s="35"/>
      <c r="AU42" s="35"/>
      <c r="AV42" s="35"/>
      <c r="AW42" s="35"/>
      <c r="AX42" s="35"/>
      <c r="AY42" s="35"/>
    </row>
    <row r="43" spans="3:51">
      <c r="K43" s="414"/>
      <c r="L43" s="414"/>
      <c r="M43" s="416"/>
      <c r="N43" s="414"/>
      <c r="O43" s="414"/>
      <c r="P43" s="414"/>
      <c r="Q43" s="414"/>
      <c r="R43" s="414"/>
      <c r="S43" s="414"/>
      <c r="T43" s="421"/>
      <c r="U43" s="416"/>
      <c r="V43" s="416"/>
      <c r="W43" s="416"/>
      <c r="X43" s="416"/>
      <c r="Y43" s="416"/>
      <c r="Z43" s="416"/>
      <c r="AA43" s="416"/>
      <c r="AB43" s="416"/>
      <c r="AC43" s="416"/>
      <c r="AD43" s="416"/>
      <c r="AE43" s="35"/>
      <c r="AF43" s="35"/>
      <c r="AG43" s="35"/>
      <c r="AH43" s="35"/>
      <c r="AI43" s="35"/>
      <c r="AJ43" s="35"/>
      <c r="AK43" s="35"/>
      <c r="AL43" s="35"/>
      <c r="AM43" s="35"/>
      <c r="AN43" s="35"/>
      <c r="AO43" s="35"/>
      <c r="AP43" s="35"/>
      <c r="AQ43" s="35"/>
      <c r="AR43" s="35"/>
      <c r="AS43" s="35"/>
      <c r="AT43" s="35"/>
      <c r="AU43" s="35"/>
      <c r="AV43" s="35"/>
      <c r="AW43" s="35"/>
      <c r="AX43" s="35"/>
      <c r="AY43" s="35"/>
    </row>
    <row r="44" spans="3:51">
      <c r="K44" s="414"/>
      <c r="L44" s="414"/>
      <c r="M44" s="416"/>
      <c r="N44" s="414"/>
      <c r="O44" s="414"/>
      <c r="P44" s="414"/>
      <c r="Q44" s="414"/>
      <c r="R44" s="414"/>
      <c r="S44" s="414"/>
      <c r="T44" s="414"/>
      <c r="U44" s="35"/>
      <c r="V44" s="35"/>
      <c r="W44" s="35"/>
      <c r="X44" s="35"/>
      <c r="Y44" s="35"/>
      <c r="Z44" s="35"/>
      <c r="AA44" s="35"/>
      <c r="AB44" s="35"/>
      <c r="AC44" s="35"/>
      <c r="AD44" s="35"/>
      <c r="AE44" s="35"/>
      <c r="AF44" s="35"/>
      <c r="AG44" s="35"/>
      <c r="AH44" s="35"/>
      <c r="AI44" s="35"/>
      <c r="AJ44" s="35"/>
      <c r="AK44" s="35"/>
      <c r="AL44" s="35"/>
      <c r="AM44" s="35"/>
      <c r="AN44" s="35"/>
      <c r="AO44" s="35"/>
      <c r="AP44" s="35"/>
      <c r="AQ44" s="35"/>
      <c r="AR44" s="35"/>
      <c r="AS44" s="35"/>
      <c r="AT44" s="35"/>
      <c r="AU44" s="35"/>
      <c r="AV44" s="35"/>
      <c r="AW44" s="35"/>
      <c r="AX44" s="35"/>
      <c r="AY44" s="35"/>
    </row>
    <row r="45" spans="3:51" ht="14.25" customHeight="1">
      <c r="K45" s="414"/>
      <c r="L45" s="414"/>
      <c r="M45" s="416"/>
      <c r="N45" s="414"/>
      <c r="O45" s="414"/>
      <c r="P45" s="414"/>
      <c r="Q45" s="414"/>
      <c r="R45" s="414"/>
      <c r="S45" s="414"/>
      <c r="T45" s="414"/>
      <c r="U45" s="35"/>
      <c r="V45" s="35"/>
      <c r="W45" s="35"/>
      <c r="X45" s="35"/>
      <c r="Y45" s="35"/>
      <c r="Z45" s="35"/>
      <c r="AA45" s="35"/>
      <c r="AB45" s="35"/>
      <c r="AC45" s="35"/>
      <c r="AD45" s="35"/>
      <c r="AE45" s="35"/>
      <c r="AF45" s="35"/>
      <c r="AG45" s="35"/>
      <c r="AH45" s="35"/>
      <c r="AI45" s="35"/>
      <c r="AJ45" s="35"/>
      <c r="AK45" s="35"/>
      <c r="AL45" s="35"/>
      <c r="AM45" s="35"/>
      <c r="AN45" s="35"/>
      <c r="AO45" s="35"/>
      <c r="AP45" s="35"/>
      <c r="AQ45" s="35"/>
      <c r="AR45" s="35"/>
      <c r="AS45" s="35"/>
      <c r="AT45" s="35"/>
      <c r="AU45" s="35"/>
      <c r="AV45" s="35"/>
      <c r="AW45" s="35"/>
      <c r="AX45" s="35"/>
      <c r="AY45" s="35"/>
    </row>
    <row r="46" spans="3:51" ht="20.25" customHeight="1">
      <c r="K46" s="414"/>
      <c r="L46" s="414"/>
      <c r="M46" s="416"/>
      <c r="N46" s="414"/>
      <c r="O46" s="414"/>
      <c r="P46" s="414"/>
      <c r="Q46" s="414"/>
      <c r="R46" s="414"/>
      <c r="S46" s="414"/>
      <c r="T46" s="414"/>
      <c r="U46" s="35"/>
      <c r="V46" s="35"/>
      <c r="W46" s="35"/>
      <c r="X46" s="35"/>
      <c r="Y46" s="35"/>
      <c r="Z46" s="35"/>
      <c r="AA46" s="35"/>
      <c r="AB46" s="35"/>
      <c r="AC46" s="35"/>
      <c r="AD46" s="35"/>
      <c r="AE46" s="35"/>
      <c r="AF46" s="35"/>
      <c r="AG46" s="35"/>
      <c r="AH46" s="35"/>
      <c r="AI46" s="35"/>
      <c r="AJ46" s="35"/>
      <c r="AK46" s="35"/>
      <c r="AL46" s="35"/>
      <c r="AM46" s="35"/>
      <c r="AN46" s="35"/>
      <c r="AO46" s="35"/>
      <c r="AP46" s="35"/>
      <c r="AQ46" s="35"/>
      <c r="AR46" s="35"/>
      <c r="AS46" s="35"/>
      <c r="AT46" s="35"/>
      <c r="AU46" s="35"/>
      <c r="AV46" s="35"/>
      <c r="AW46" s="35"/>
      <c r="AX46" s="35"/>
      <c r="AY46" s="35"/>
    </row>
    <row r="47" spans="3:51">
      <c r="K47" s="414"/>
      <c r="L47" s="414"/>
      <c r="M47" s="416"/>
      <c r="N47" s="414"/>
      <c r="O47" s="414"/>
      <c r="P47" s="414"/>
      <c r="Q47" s="414"/>
      <c r="R47" s="414"/>
      <c r="S47" s="414"/>
      <c r="T47" s="414"/>
      <c r="U47" s="35"/>
      <c r="V47" s="35"/>
      <c r="W47" s="35"/>
      <c r="X47" s="35"/>
      <c r="Y47" s="35"/>
      <c r="Z47" s="35"/>
      <c r="AA47" s="35"/>
      <c r="AB47" s="35"/>
      <c r="AC47" s="35"/>
      <c r="AD47" s="35"/>
      <c r="AE47" s="35"/>
      <c r="AF47" s="35"/>
      <c r="AG47" s="35"/>
      <c r="AH47" s="35"/>
      <c r="AI47" s="35"/>
      <c r="AJ47" s="35"/>
      <c r="AK47" s="35"/>
      <c r="AL47" s="35"/>
      <c r="AM47" s="35"/>
      <c r="AN47" s="35"/>
      <c r="AO47" s="35"/>
      <c r="AP47" s="35"/>
      <c r="AQ47" s="35"/>
      <c r="AR47" s="35"/>
      <c r="AS47" s="35"/>
      <c r="AT47" s="35"/>
      <c r="AU47" s="35"/>
      <c r="AV47" s="35"/>
      <c r="AW47" s="35"/>
      <c r="AX47" s="35"/>
      <c r="AY47" s="35"/>
    </row>
    <row r="48" spans="3:51">
      <c r="K48" s="414"/>
      <c r="L48" s="414"/>
      <c r="M48" s="416"/>
      <c r="N48" s="414"/>
      <c r="O48" s="414"/>
      <c r="P48" s="414"/>
      <c r="Q48" s="414"/>
      <c r="R48" s="414"/>
      <c r="S48" s="414"/>
      <c r="T48" s="414"/>
      <c r="U48" s="35"/>
      <c r="V48" s="35"/>
      <c r="W48" s="35"/>
      <c r="X48" s="35"/>
      <c r="Y48" s="35"/>
      <c r="Z48" s="35"/>
      <c r="AA48" s="35"/>
      <c r="AB48" s="35"/>
      <c r="AC48" s="35"/>
      <c r="AD48" s="35"/>
      <c r="AE48" s="35"/>
      <c r="AF48" s="35"/>
      <c r="AG48" s="35"/>
      <c r="AH48" s="35"/>
      <c r="AI48" s="35"/>
      <c r="AJ48" s="35"/>
      <c r="AK48" s="35"/>
      <c r="AL48" s="35"/>
      <c r="AM48" s="35"/>
      <c r="AN48" s="35"/>
      <c r="AO48" s="35"/>
      <c r="AP48" s="35"/>
      <c r="AQ48" s="35"/>
      <c r="AR48" s="35"/>
      <c r="AS48" s="35"/>
      <c r="AT48" s="35"/>
      <c r="AU48" s="35"/>
      <c r="AV48" s="35"/>
      <c r="AW48" s="35"/>
      <c r="AX48" s="35"/>
      <c r="AY48" s="35"/>
    </row>
    <row r="49" spans="2:51">
      <c r="K49" s="414"/>
      <c r="L49" s="414"/>
      <c r="M49" s="416"/>
      <c r="N49" s="414"/>
      <c r="O49" s="414"/>
      <c r="P49" s="414"/>
      <c r="Q49" s="414"/>
      <c r="R49" s="414"/>
      <c r="S49" s="414"/>
      <c r="T49" s="414"/>
      <c r="U49" s="35"/>
      <c r="V49" s="35"/>
      <c r="W49" s="35"/>
      <c r="X49" s="35"/>
      <c r="Y49" s="35"/>
      <c r="Z49" s="35"/>
      <c r="AA49" s="35"/>
      <c r="AB49" s="35"/>
      <c r="AC49" s="35"/>
      <c r="AD49" s="35"/>
      <c r="AE49" s="35"/>
      <c r="AF49" s="35"/>
      <c r="AG49" s="35"/>
      <c r="AH49" s="35"/>
      <c r="AI49" s="35"/>
      <c r="AJ49" s="35"/>
      <c r="AK49" s="35"/>
      <c r="AL49" s="35"/>
      <c r="AM49" s="35"/>
      <c r="AN49" s="35"/>
      <c r="AO49" s="35"/>
      <c r="AP49" s="35"/>
      <c r="AQ49" s="35"/>
      <c r="AR49" s="35"/>
      <c r="AS49" s="35"/>
      <c r="AT49" s="35"/>
      <c r="AU49" s="35"/>
      <c r="AV49" s="35"/>
      <c r="AW49" s="35"/>
      <c r="AX49" s="35"/>
      <c r="AY49" s="35"/>
    </row>
    <row r="50" spans="2:51">
      <c r="M50" s="416"/>
      <c r="N50" s="414"/>
      <c r="O50" s="414"/>
      <c r="P50" s="414"/>
      <c r="Q50" s="414"/>
      <c r="R50" s="414"/>
      <c r="S50" s="414"/>
      <c r="T50" s="414"/>
      <c r="U50" s="35"/>
      <c r="V50" s="35"/>
      <c r="W50" s="35"/>
      <c r="X50" s="35"/>
      <c r="Y50" s="35"/>
      <c r="Z50" s="35"/>
      <c r="AA50" s="35"/>
      <c r="AB50" s="35"/>
      <c r="AC50" s="35"/>
      <c r="AD50" s="35"/>
      <c r="AE50" s="35"/>
      <c r="AF50" s="35"/>
      <c r="AG50" s="35"/>
      <c r="AH50" s="35"/>
      <c r="AI50" s="35"/>
      <c r="AJ50" s="35"/>
      <c r="AK50" s="35"/>
      <c r="AL50" s="35"/>
      <c r="AM50" s="35"/>
      <c r="AN50" s="35"/>
      <c r="AO50" s="35"/>
      <c r="AP50" s="35"/>
      <c r="AQ50" s="35"/>
      <c r="AR50" s="35"/>
      <c r="AS50" s="35"/>
      <c r="AT50" s="35"/>
      <c r="AU50" s="35"/>
      <c r="AV50" s="35"/>
      <c r="AW50" s="35"/>
      <c r="AX50" s="35"/>
      <c r="AY50" s="35"/>
    </row>
    <row r="51" spans="2:51">
      <c r="M51" s="416"/>
      <c r="N51" s="414"/>
      <c r="O51" s="414"/>
      <c r="P51" s="414"/>
      <c r="Q51" s="414"/>
      <c r="R51" s="414"/>
      <c r="S51" s="414"/>
      <c r="T51" s="414"/>
      <c r="U51" s="35"/>
      <c r="V51" s="35"/>
      <c r="W51" s="35"/>
      <c r="X51" s="35"/>
      <c r="Y51" s="35"/>
      <c r="Z51" s="35"/>
      <c r="AA51" s="35"/>
      <c r="AB51" s="35"/>
      <c r="AC51" s="35"/>
      <c r="AD51" s="35"/>
      <c r="AE51" s="35"/>
      <c r="AF51" s="35"/>
      <c r="AG51" s="35"/>
      <c r="AH51" s="35"/>
      <c r="AI51" s="35"/>
      <c r="AJ51" s="35"/>
      <c r="AK51" s="35"/>
      <c r="AL51" s="35"/>
      <c r="AM51" s="35"/>
      <c r="AN51" s="35"/>
      <c r="AO51" s="35"/>
      <c r="AP51" s="35"/>
      <c r="AQ51" s="35"/>
      <c r="AR51" s="35"/>
      <c r="AS51" s="35"/>
      <c r="AT51" s="35"/>
      <c r="AU51" s="35"/>
      <c r="AV51" s="35"/>
      <c r="AW51" s="35"/>
      <c r="AX51" s="35"/>
      <c r="AY51" s="35"/>
    </row>
    <row r="52" spans="2:51">
      <c r="M52" s="416"/>
      <c r="N52" s="414"/>
      <c r="O52" s="414"/>
      <c r="P52" s="414"/>
      <c r="Q52" s="414"/>
      <c r="R52" s="414"/>
      <c r="S52" s="414"/>
      <c r="T52" s="414"/>
      <c r="U52" s="35"/>
      <c r="V52" s="35"/>
      <c r="W52" s="35"/>
      <c r="X52" s="35"/>
      <c r="Y52" s="35"/>
      <c r="Z52" s="35"/>
      <c r="AA52" s="35"/>
      <c r="AB52" s="35"/>
      <c r="AC52" s="35"/>
      <c r="AD52" s="35"/>
      <c r="AE52" s="35"/>
      <c r="AF52" s="35"/>
      <c r="AG52" s="35"/>
      <c r="AH52" s="35"/>
      <c r="AI52" s="35"/>
      <c r="AJ52" s="35"/>
      <c r="AK52" s="35"/>
      <c r="AL52" s="35"/>
      <c r="AM52" s="35"/>
      <c r="AN52" s="35"/>
      <c r="AO52" s="35"/>
      <c r="AP52" s="35"/>
      <c r="AQ52" s="35"/>
      <c r="AR52" s="35"/>
      <c r="AS52" s="35"/>
      <c r="AT52" s="35"/>
      <c r="AU52" s="35"/>
      <c r="AV52" s="35"/>
      <c r="AW52" s="35"/>
      <c r="AX52" s="35"/>
      <c r="AY52" s="35"/>
    </row>
    <row r="53" spans="2:51">
      <c r="K53" s="414"/>
      <c r="L53" s="414"/>
      <c r="M53" s="416"/>
      <c r="N53" s="414"/>
      <c r="O53" s="414"/>
      <c r="P53" s="414"/>
      <c r="Q53" s="414"/>
      <c r="R53" s="414"/>
      <c r="S53" s="414"/>
      <c r="T53" s="414"/>
      <c r="U53" s="35"/>
      <c r="V53" s="35"/>
      <c r="W53" s="35"/>
      <c r="X53" s="35"/>
      <c r="Y53" s="35"/>
      <c r="Z53" s="35"/>
      <c r="AA53" s="35"/>
      <c r="AB53" s="35"/>
      <c r="AC53" s="35"/>
      <c r="AD53" s="35"/>
      <c r="AE53" s="35"/>
      <c r="AF53" s="35"/>
      <c r="AG53" s="35"/>
      <c r="AH53" s="35"/>
      <c r="AI53" s="35"/>
      <c r="AJ53" s="35"/>
      <c r="AK53" s="35"/>
      <c r="AL53" s="35"/>
      <c r="AM53" s="35"/>
      <c r="AN53" s="35"/>
      <c r="AO53" s="35"/>
      <c r="AP53" s="35"/>
      <c r="AQ53" s="35"/>
      <c r="AR53" s="35"/>
      <c r="AS53" s="35"/>
      <c r="AT53" s="35"/>
      <c r="AU53" s="35"/>
      <c r="AV53" s="35"/>
      <c r="AW53" s="35"/>
      <c r="AX53" s="35"/>
      <c r="AY53" s="35"/>
    </row>
    <row r="54" spans="2:51">
      <c r="K54" s="414"/>
      <c r="L54" s="414"/>
      <c r="M54" s="416"/>
      <c r="N54" s="414"/>
      <c r="O54" s="414"/>
      <c r="P54" s="414"/>
      <c r="Q54" s="414"/>
      <c r="R54" s="414"/>
      <c r="S54" s="414"/>
      <c r="T54" s="414"/>
      <c r="U54" s="35"/>
      <c r="V54" s="35"/>
      <c r="W54" s="35"/>
      <c r="X54" s="35"/>
      <c r="Y54" s="35"/>
      <c r="Z54" s="35"/>
      <c r="AA54" s="35"/>
      <c r="AB54" s="35"/>
      <c r="AC54" s="35"/>
      <c r="AD54" s="35"/>
      <c r="AE54" s="35"/>
      <c r="AF54" s="35"/>
      <c r="AG54" s="35"/>
      <c r="AH54" s="35"/>
      <c r="AI54" s="35"/>
      <c r="AJ54" s="35"/>
      <c r="AK54" s="35"/>
      <c r="AL54" s="35"/>
      <c r="AM54" s="35"/>
      <c r="AN54" s="35"/>
      <c r="AO54" s="35"/>
      <c r="AP54" s="35"/>
      <c r="AQ54" s="35"/>
      <c r="AR54" s="35"/>
      <c r="AS54" s="35"/>
      <c r="AT54" s="35"/>
      <c r="AU54" s="35"/>
      <c r="AV54" s="35"/>
      <c r="AW54" s="35"/>
      <c r="AX54" s="35"/>
      <c r="AY54" s="35"/>
    </row>
    <row r="55" spans="2:51">
      <c r="K55" s="414"/>
      <c r="L55" s="414"/>
      <c r="M55" s="416"/>
      <c r="N55" s="414"/>
      <c r="O55" s="414"/>
      <c r="P55" s="414"/>
      <c r="Q55" s="414"/>
      <c r="R55" s="414"/>
      <c r="S55" s="414"/>
      <c r="T55" s="414"/>
      <c r="U55" s="35"/>
      <c r="V55" s="35"/>
      <c r="W55" s="35"/>
      <c r="X55" s="35"/>
      <c r="Y55" s="35"/>
      <c r="Z55" s="35"/>
      <c r="AA55" s="35"/>
      <c r="AB55" s="35"/>
      <c r="AC55" s="35"/>
      <c r="AD55" s="35"/>
      <c r="AE55" s="35"/>
      <c r="AF55" s="35"/>
      <c r="AG55" s="35"/>
      <c r="AH55" s="35"/>
      <c r="AI55" s="35"/>
      <c r="AJ55" s="35"/>
      <c r="AK55" s="35"/>
      <c r="AL55" s="35"/>
      <c r="AM55" s="35"/>
      <c r="AN55" s="35"/>
      <c r="AO55" s="35"/>
      <c r="AP55" s="35"/>
      <c r="AQ55" s="35"/>
      <c r="AR55" s="35"/>
      <c r="AS55" s="35"/>
      <c r="AT55" s="35"/>
      <c r="AU55" s="35"/>
      <c r="AV55" s="35"/>
      <c r="AW55" s="35"/>
      <c r="AX55" s="35"/>
      <c r="AY55" s="35"/>
    </row>
    <row r="56" spans="2:51">
      <c r="K56" s="414"/>
      <c r="L56" s="414"/>
      <c r="M56" s="416"/>
      <c r="N56" s="414"/>
      <c r="O56" s="414"/>
      <c r="P56" s="414"/>
      <c r="Q56" s="414"/>
      <c r="R56" s="414"/>
      <c r="S56" s="414"/>
      <c r="T56" s="414"/>
      <c r="U56" s="35"/>
      <c r="V56" s="35"/>
      <c r="W56" s="35"/>
      <c r="X56" s="35"/>
      <c r="Y56" s="35"/>
      <c r="Z56" s="35"/>
      <c r="AA56" s="35"/>
      <c r="AB56" s="35"/>
      <c r="AC56" s="35"/>
      <c r="AD56" s="35"/>
      <c r="AE56" s="35"/>
      <c r="AF56" s="35"/>
      <c r="AG56" s="35"/>
      <c r="AH56" s="35"/>
      <c r="AI56" s="35"/>
      <c r="AJ56" s="35"/>
      <c r="AK56" s="35"/>
      <c r="AL56" s="35"/>
      <c r="AM56" s="35"/>
      <c r="AN56" s="35"/>
      <c r="AO56" s="35"/>
      <c r="AP56" s="35"/>
      <c r="AQ56" s="35"/>
      <c r="AR56" s="35"/>
      <c r="AS56" s="35"/>
      <c r="AT56" s="35"/>
      <c r="AU56" s="35"/>
      <c r="AV56" s="35"/>
      <c r="AW56" s="35"/>
      <c r="AX56" s="35"/>
      <c r="AY56" s="35"/>
    </row>
    <row r="57" spans="2:51">
      <c r="K57" s="414"/>
      <c r="L57" s="414"/>
      <c r="M57" s="416"/>
      <c r="N57" s="414"/>
      <c r="O57" s="414"/>
      <c r="P57" s="414"/>
      <c r="Q57" s="414"/>
      <c r="R57" s="414"/>
      <c r="S57" s="414"/>
      <c r="T57" s="414"/>
      <c r="U57" s="35"/>
      <c r="V57" s="35"/>
      <c r="W57" s="35"/>
      <c r="X57" s="35"/>
      <c r="Y57" s="35"/>
      <c r="Z57" s="35"/>
      <c r="AA57" s="35"/>
      <c r="AB57" s="35"/>
      <c r="AC57" s="35"/>
      <c r="AD57" s="35"/>
      <c r="AE57" s="35"/>
      <c r="AF57" s="35"/>
      <c r="AG57" s="35"/>
      <c r="AH57" s="35"/>
      <c r="AI57" s="35"/>
      <c r="AJ57" s="35"/>
      <c r="AK57" s="35"/>
      <c r="AL57" s="35"/>
      <c r="AM57" s="35"/>
      <c r="AN57" s="35"/>
      <c r="AO57" s="35"/>
      <c r="AP57" s="35"/>
      <c r="AQ57" s="35"/>
      <c r="AR57" s="35"/>
      <c r="AS57" s="35"/>
      <c r="AT57" s="35"/>
      <c r="AU57" s="35"/>
      <c r="AV57" s="35"/>
      <c r="AW57" s="35"/>
      <c r="AX57" s="35"/>
      <c r="AY57" s="35"/>
    </row>
    <row r="58" spans="2:51" ht="15" customHeight="1">
      <c r="K58" s="414"/>
      <c r="L58" s="414"/>
      <c r="M58" s="416"/>
      <c r="N58" s="414"/>
      <c r="O58" s="414"/>
      <c r="P58" s="414"/>
      <c r="Q58" s="414"/>
      <c r="R58" s="414"/>
      <c r="S58" s="414"/>
      <c r="T58" s="414"/>
      <c r="U58" s="35"/>
      <c r="V58" s="35"/>
      <c r="W58" s="35"/>
      <c r="X58" s="35"/>
      <c r="Y58" s="35"/>
      <c r="Z58" s="35"/>
      <c r="AA58" s="35"/>
      <c r="AB58" s="35"/>
      <c r="AC58" s="35"/>
      <c r="AD58" s="35"/>
      <c r="AE58" s="35"/>
      <c r="AF58" s="35"/>
      <c r="AG58" s="35"/>
      <c r="AH58" s="35"/>
      <c r="AI58" s="35"/>
      <c r="AJ58" s="35"/>
      <c r="AK58" s="35"/>
      <c r="AL58" s="35"/>
      <c r="AM58" s="35"/>
      <c r="AN58" s="35"/>
      <c r="AO58" s="35"/>
      <c r="AP58" s="35"/>
      <c r="AQ58" s="35"/>
      <c r="AR58" s="35"/>
      <c r="AS58" s="35"/>
      <c r="AT58" s="35"/>
      <c r="AU58" s="35"/>
      <c r="AV58" s="35"/>
      <c r="AW58" s="35"/>
      <c r="AX58" s="35"/>
      <c r="AY58" s="35"/>
    </row>
    <row r="59" spans="2:51">
      <c r="K59" s="414"/>
      <c r="L59" s="414"/>
      <c r="M59" s="416"/>
      <c r="N59" s="414"/>
      <c r="O59" s="414"/>
      <c r="P59" s="414"/>
      <c r="Q59" s="414"/>
      <c r="R59" s="414"/>
      <c r="S59" s="414"/>
      <c r="T59" s="414"/>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row>
    <row r="60" spans="2:51">
      <c r="K60" s="414"/>
      <c r="L60" s="414"/>
      <c r="M60" s="416"/>
      <c r="N60" s="414"/>
      <c r="O60" s="414"/>
      <c r="P60" s="414"/>
      <c r="Q60" s="414"/>
      <c r="R60" s="414"/>
      <c r="S60" s="414"/>
      <c r="T60" s="414"/>
      <c r="U60" s="35"/>
      <c r="V60" s="35"/>
      <c r="W60" s="35"/>
      <c r="X60" s="35"/>
      <c r="Y60" s="35"/>
      <c r="Z60" s="35"/>
      <c r="AA60" s="35"/>
      <c r="AB60" s="35"/>
      <c r="AC60" s="35"/>
      <c r="AD60" s="35"/>
      <c r="AE60" s="35"/>
      <c r="AF60" s="35"/>
      <c r="AG60" s="35"/>
      <c r="AH60" s="35"/>
      <c r="AI60" s="35"/>
      <c r="AJ60" s="35"/>
      <c r="AK60" s="35"/>
      <c r="AL60" s="35"/>
      <c r="AM60" s="35"/>
      <c r="AN60" s="35"/>
      <c r="AO60" s="35"/>
      <c r="AP60" s="35"/>
      <c r="AQ60" s="35"/>
      <c r="AR60" s="35"/>
      <c r="AS60" s="35"/>
      <c r="AT60" s="35"/>
      <c r="AU60" s="35"/>
      <c r="AV60" s="35"/>
      <c r="AW60" s="35"/>
      <c r="AX60" s="35"/>
      <c r="AY60" s="35"/>
    </row>
    <row r="61" spans="2:51">
      <c r="K61" s="414"/>
      <c r="L61" s="414"/>
      <c r="M61" s="416"/>
      <c r="N61" s="414"/>
      <c r="O61" s="414"/>
      <c r="P61" s="414"/>
      <c r="Q61" s="414"/>
      <c r="R61" s="414"/>
      <c r="S61" s="414"/>
      <c r="T61" s="414"/>
      <c r="U61" s="35"/>
      <c r="V61" s="35"/>
      <c r="W61" s="35"/>
      <c r="X61" s="35"/>
      <c r="Y61" s="35"/>
      <c r="Z61" s="35"/>
      <c r="AA61" s="35"/>
      <c r="AB61" s="35"/>
      <c r="AC61" s="35"/>
      <c r="AD61" s="35"/>
      <c r="AE61" s="35"/>
      <c r="AF61" s="35"/>
      <c r="AG61" s="35"/>
      <c r="AH61" s="35"/>
      <c r="AI61" s="35"/>
      <c r="AJ61" s="35"/>
      <c r="AK61" s="35"/>
      <c r="AL61" s="35"/>
      <c r="AM61" s="35"/>
      <c r="AN61" s="35"/>
      <c r="AO61" s="35"/>
      <c r="AP61" s="35"/>
      <c r="AQ61" s="35"/>
      <c r="AR61" s="35"/>
      <c r="AS61" s="35"/>
      <c r="AT61" s="35"/>
      <c r="AU61" s="35"/>
      <c r="AV61" s="35"/>
      <c r="AW61" s="35"/>
      <c r="AX61" s="35"/>
      <c r="AY61" s="35"/>
    </row>
    <row r="62" spans="2:51">
      <c r="C62" s="431"/>
      <c r="D62" s="432"/>
      <c r="E62" s="433"/>
      <c r="F62" s="414"/>
      <c r="G62" s="427"/>
      <c r="H62" s="427"/>
      <c r="I62" s="427"/>
      <c r="J62" s="414"/>
      <c r="K62" s="414"/>
      <c r="L62" s="414"/>
      <c r="M62" s="416"/>
      <c r="N62" s="414"/>
      <c r="O62" s="414"/>
      <c r="P62" s="414"/>
      <c r="Q62" s="414"/>
      <c r="R62" s="414"/>
      <c r="S62" s="414"/>
      <c r="T62" s="414"/>
      <c r="U62" s="35"/>
      <c r="V62" s="35"/>
      <c r="W62" s="35"/>
      <c r="X62" s="35"/>
      <c r="Y62" s="35"/>
      <c r="Z62" s="35"/>
      <c r="AA62" s="35"/>
      <c r="AB62" s="35"/>
      <c r="AC62" s="35"/>
      <c r="AD62" s="35"/>
      <c r="AE62" s="35"/>
      <c r="AF62" s="35"/>
      <c r="AG62" s="35"/>
      <c r="AH62" s="35"/>
      <c r="AI62" s="35"/>
      <c r="AJ62" s="35"/>
      <c r="AK62" s="35"/>
      <c r="AL62" s="35"/>
      <c r="AM62" s="35"/>
      <c r="AN62" s="35"/>
      <c r="AO62" s="35"/>
      <c r="AP62" s="35"/>
      <c r="AQ62" s="35"/>
      <c r="AR62" s="35"/>
      <c r="AS62" s="35"/>
      <c r="AT62" s="35"/>
      <c r="AU62" s="35"/>
      <c r="AV62" s="35"/>
      <c r="AW62" s="35"/>
      <c r="AX62" s="35"/>
      <c r="AY62" s="35"/>
    </row>
    <row r="63" spans="2:51" ht="15">
      <c r="B63" s="434"/>
      <c r="C63" s="30"/>
      <c r="D63" s="30"/>
      <c r="E63" s="30"/>
      <c r="F63" s="30"/>
      <c r="G63" s="30"/>
      <c r="H63" s="30"/>
    </row>
    <row r="65" spans="11:14" ht="33" customHeight="1">
      <c r="K65" s="435"/>
    </row>
    <row r="68" spans="11:14" ht="15">
      <c r="K68" s="437"/>
      <c r="L68" s="437"/>
      <c r="M68" s="437"/>
      <c r="N68" s="437"/>
    </row>
    <row r="77" spans="11:14" ht="15" customHeight="1"/>
    <row r="80" spans="11:14" s="44" customFormat="1" ht="15"/>
    <row r="81" spans="2:10">
      <c r="B81" s="7"/>
      <c r="C81" s="440"/>
    </row>
    <row r="82" spans="2:10" ht="15">
      <c r="B82" s="204"/>
      <c r="C82" s="441"/>
      <c r="D82" s="44"/>
      <c r="E82" s="44"/>
      <c r="F82" s="44"/>
      <c r="G82" s="44"/>
      <c r="H82" s="44"/>
      <c r="I82" s="44"/>
      <c r="J82" s="44"/>
    </row>
    <row r="84" spans="2:10">
      <c r="B84" s="442"/>
    </row>
  </sheetData>
  <mergeCells count="3">
    <mergeCell ref="B18:H18"/>
    <mergeCell ref="C4:D4"/>
    <mergeCell ref="B20:H25"/>
  </mergeCells>
  <hyperlinks>
    <hyperlink ref="A1" location="Contents!A1" display="Table of Contents" xr:uid="{30282606-9E18-4573-B4D7-60CC0BF10317}"/>
  </hyperlinks>
  <pageMargins left="0.7" right="0.7" top="0.75" bottom="0.75" header="0.3" footer="0.3"/>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58DF0B-9B3F-4173-ACD5-816DC3F076F0}">
  <sheetPr>
    <tabColor theme="7" tint="-0.249977111117893"/>
  </sheetPr>
  <dimension ref="A1"/>
  <sheetViews>
    <sheetView workbookViewId="0"/>
  </sheetViews>
  <sheetFormatPr defaultRowHeight="15"/>
  <sheetData>
    <row r="1" spans="1:1">
      <c r="A1" s="232" t="s">
        <v>3717</v>
      </c>
    </row>
  </sheetData>
  <hyperlinks>
    <hyperlink ref="A1" location="Contents!A1" display="Table of Contents" xr:uid="{23EA3DE6-23FB-4537-ABAA-37712A53DB51}"/>
  </hyperlinks>
  <pageMargins left="0.7" right="0.7" top="0.75" bottom="0.75" header="0.3" footer="0.3"/>
  <drawing r:id="rId1"/>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73088B-3CF5-43B9-B213-A7527C9B277F}">
  <sheetPr>
    <tabColor rgb="FFFFFF00"/>
  </sheetPr>
  <dimension ref="A1:J46"/>
  <sheetViews>
    <sheetView workbookViewId="0">
      <selection activeCell="B1" sqref="B1"/>
    </sheetView>
  </sheetViews>
  <sheetFormatPr defaultColWidth="9.140625" defaultRowHeight="12.75"/>
  <cols>
    <col min="1" max="1" width="17" style="35" bestFit="1" customWidth="1"/>
    <col min="2" max="3" width="9.140625" style="35"/>
    <col min="4" max="4" width="13.28515625" style="35" customWidth="1"/>
    <col min="5" max="5" width="13.140625" style="35" bestFit="1" customWidth="1"/>
    <col min="6" max="16384" width="9.140625" style="35"/>
  </cols>
  <sheetData>
    <row r="1" spans="1:10" ht="15">
      <c r="A1" s="232" t="s">
        <v>3717</v>
      </c>
      <c r="B1" s="449" t="s">
        <v>3873</v>
      </c>
      <c r="C1" s="413"/>
      <c r="D1" s="413"/>
      <c r="E1" s="413"/>
      <c r="F1" s="413"/>
      <c r="G1" s="413"/>
      <c r="H1" s="413"/>
      <c r="I1" s="425"/>
      <c r="J1" s="414"/>
    </row>
    <row r="2" spans="1:10" s="185" customFormat="1">
      <c r="A2" s="409"/>
      <c r="B2" s="455"/>
      <c r="C2" s="413"/>
      <c r="D2" s="413"/>
      <c r="E2" s="413"/>
      <c r="F2" s="413"/>
      <c r="G2" s="413"/>
      <c r="H2" s="413"/>
      <c r="I2" s="456"/>
      <c r="J2" s="413"/>
    </row>
    <row r="3" spans="1:10" ht="14.25">
      <c r="B3" s="1106" t="s">
        <v>3876</v>
      </c>
      <c r="C3" s="1106"/>
      <c r="D3" s="1106"/>
      <c r="E3" s="1106"/>
      <c r="F3" s="1106"/>
      <c r="G3" s="1106"/>
      <c r="H3" s="1106"/>
      <c r="I3" s="425"/>
      <c r="J3" s="414"/>
    </row>
    <row r="4" spans="1:10" ht="25.5">
      <c r="B4" s="879" t="s">
        <v>335</v>
      </c>
      <c r="C4" s="879" t="s">
        <v>89</v>
      </c>
      <c r="D4" s="540" t="s">
        <v>788</v>
      </c>
      <c r="E4" s="884" t="s">
        <v>180</v>
      </c>
      <c r="F4" s="881" t="s">
        <v>154</v>
      </c>
      <c r="G4" s="884" t="s">
        <v>41</v>
      </c>
      <c r="H4" s="881" t="s">
        <v>258</v>
      </c>
      <c r="I4" s="450"/>
      <c r="J4" s="451"/>
    </row>
    <row r="5" spans="1:10">
      <c r="B5" s="879">
        <v>2010</v>
      </c>
      <c r="C5" s="885">
        <v>0.8</v>
      </c>
      <c r="D5" s="885">
        <v>30.8</v>
      </c>
      <c r="E5" s="885">
        <v>2</v>
      </c>
      <c r="F5" s="885">
        <v>3.6</v>
      </c>
      <c r="G5" s="885">
        <v>0.2</v>
      </c>
      <c r="H5" s="885">
        <v>1.6</v>
      </c>
      <c r="I5" s="414"/>
      <c r="J5" s="451"/>
    </row>
    <row r="6" spans="1:10">
      <c r="B6" s="879">
        <v>2011</v>
      </c>
      <c r="C6" s="885">
        <v>3.5</v>
      </c>
      <c r="D6" s="885">
        <v>53.6</v>
      </c>
      <c r="E6" s="885">
        <v>3.9</v>
      </c>
      <c r="F6" s="885">
        <v>4.9000000000000004</v>
      </c>
      <c r="G6" s="885">
        <v>0.5</v>
      </c>
      <c r="H6" s="885">
        <v>3.6</v>
      </c>
      <c r="I6" s="414"/>
      <c r="J6" s="451"/>
    </row>
    <row r="7" spans="1:10">
      <c r="B7" s="879">
        <v>2012</v>
      </c>
      <c r="C7" s="885">
        <v>6.7</v>
      </c>
      <c r="D7" s="885">
        <v>71.2</v>
      </c>
      <c r="E7" s="885">
        <v>7.1</v>
      </c>
      <c r="F7" s="885">
        <v>6.6</v>
      </c>
      <c r="G7" s="885">
        <v>1.2</v>
      </c>
      <c r="H7" s="885">
        <v>7.1</v>
      </c>
      <c r="I7" s="414"/>
      <c r="J7" s="451"/>
    </row>
    <row r="8" spans="1:10">
      <c r="B8" s="879">
        <v>2013</v>
      </c>
      <c r="C8" s="885">
        <v>17.7</v>
      </c>
      <c r="D8" s="885">
        <v>80.7</v>
      </c>
      <c r="E8" s="885">
        <v>12.1</v>
      </c>
      <c r="F8" s="885">
        <v>13.6</v>
      </c>
      <c r="G8" s="885">
        <v>2.2000000000000002</v>
      </c>
      <c r="H8" s="885">
        <v>11.7</v>
      </c>
      <c r="I8" s="414"/>
      <c r="J8" s="451"/>
    </row>
    <row r="9" spans="1:10">
      <c r="B9" s="879">
        <v>2014</v>
      </c>
      <c r="C9" s="885">
        <v>28.3</v>
      </c>
      <c r="D9" s="885">
        <v>87</v>
      </c>
      <c r="E9" s="885">
        <v>18.3</v>
      </c>
      <c r="F9" s="885">
        <v>23.3</v>
      </c>
      <c r="G9" s="885">
        <v>3.2</v>
      </c>
      <c r="H9" s="885">
        <v>17.8</v>
      </c>
      <c r="I9" s="414"/>
      <c r="J9" s="451"/>
    </row>
    <row r="10" spans="1:10">
      <c r="B10" s="879">
        <v>2015</v>
      </c>
      <c r="C10" s="885">
        <v>43.5</v>
      </c>
      <c r="D10" s="885">
        <v>95.2</v>
      </c>
      <c r="E10" s="885">
        <v>25.8</v>
      </c>
      <c r="F10" s="885">
        <v>34.200000000000003</v>
      </c>
      <c r="G10" s="885">
        <v>5.0999999999999996</v>
      </c>
      <c r="H10" s="885">
        <v>24.3</v>
      </c>
      <c r="I10" s="414"/>
      <c r="J10" s="451"/>
    </row>
    <row r="11" spans="1:10">
      <c r="B11" s="879">
        <v>2016</v>
      </c>
      <c r="C11" s="885">
        <v>78</v>
      </c>
      <c r="D11" s="885">
        <v>101.4</v>
      </c>
      <c r="E11" s="885">
        <v>41</v>
      </c>
      <c r="F11" s="885">
        <v>42</v>
      </c>
      <c r="G11" s="885">
        <v>9.1</v>
      </c>
      <c r="H11" s="885">
        <v>33.5</v>
      </c>
      <c r="I11" s="414"/>
      <c r="J11" s="451"/>
    </row>
    <row r="12" spans="1:10">
      <c r="B12" s="879">
        <v>2017</v>
      </c>
      <c r="C12" s="885">
        <v>130.9</v>
      </c>
      <c r="D12" s="885">
        <v>107.2</v>
      </c>
      <c r="E12" s="885">
        <v>51.8</v>
      </c>
      <c r="F12" s="885">
        <v>49.5</v>
      </c>
      <c r="G12" s="885">
        <v>22.1</v>
      </c>
      <c r="H12" s="885">
        <v>45.5</v>
      </c>
      <c r="I12" s="414"/>
      <c r="J12" s="451"/>
    </row>
    <row r="13" spans="1:10">
      <c r="B13" s="879">
        <v>2018</v>
      </c>
      <c r="C13" s="885">
        <v>175.1</v>
      </c>
      <c r="D13" s="885">
        <v>115.3</v>
      </c>
      <c r="E13" s="885">
        <v>62.5</v>
      </c>
      <c r="F13" s="885">
        <v>56.2</v>
      </c>
      <c r="G13" s="885">
        <v>32.9</v>
      </c>
      <c r="H13" s="885">
        <v>70</v>
      </c>
      <c r="I13" s="414"/>
      <c r="J13" s="451"/>
    </row>
    <row r="14" spans="1:10">
      <c r="B14" s="879">
        <v>2019</v>
      </c>
      <c r="C14" s="885">
        <v>205.2</v>
      </c>
      <c r="D14" s="885">
        <v>131.9</v>
      </c>
      <c r="E14" s="885">
        <v>76.3</v>
      </c>
      <c r="F14" s="885">
        <v>63.2</v>
      </c>
      <c r="G14" s="885">
        <v>42.9</v>
      </c>
      <c r="H14" s="885">
        <v>101.5</v>
      </c>
      <c r="I14" s="414"/>
      <c r="J14" s="451"/>
    </row>
    <row r="15" spans="1:10">
      <c r="B15" s="879">
        <v>2020</v>
      </c>
      <c r="C15" s="885">
        <v>253.4</v>
      </c>
      <c r="D15" s="885">
        <v>151.30000000000001</v>
      </c>
      <c r="E15" s="885">
        <v>95.5</v>
      </c>
      <c r="F15" s="885">
        <v>71.400000000000006</v>
      </c>
      <c r="G15" s="885">
        <v>47.4</v>
      </c>
      <c r="H15" s="885">
        <v>141</v>
      </c>
      <c r="I15" s="421"/>
      <c r="J15" s="451"/>
    </row>
    <row r="16" spans="1:10" s="185" customFormat="1">
      <c r="B16" s="445"/>
      <c r="C16" s="452"/>
      <c r="D16" s="452"/>
      <c r="E16" s="452"/>
      <c r="F16" s="452"/>
      <c r="G16" s="452"/>
      <c r="H16" s="452"/>
      <c r="I16" s="448"/>
      <c r="J16" s="453"/>
    </row>
    <row r="17" spans="2:10" s="185" customFormat="1">
      <c r="B17" s="445"/>
      <c r="C17" s="452"/>
      <c r="D17" s="452"/>
      <c r="E17" s="452"/>
      <c r="F17" s="452"/>
      <c r="G17" s="452"/>
      <c r="H17" s="452"/>
      <c r="I17" s="448"/>
      <c r="J17" s="453"/>
    </row>
    <row r="18" spans="2:10">
      <c r="B18" s="1102" t="s">
        <v>2978</v>
      </c>
      <c r="C18" s="1102"/>
      <c r="D18" s="1102"/>
      <c r="E18" s="1102"/>
      <c r="F18" s="1102"/>
      <c r="G18" s="1102"/>
      <c r="H18" s="1102"/>
      <c r="I18" s="1102"/>
      <c r="J18" s="1102"/>
    </row>
    <row r="19" spans="2:10">
      <c r="B19" s="1102"/>
      <c r="C19" s="1102"/>
      <c r="D19" s="1102"/>
      <c r="E19" s="1102"/>
      <c r="F19" s="1102"/>
      <c r="G19" s="1102"/>
      <c r="H19" s="1102"/>
      <c r="I19" s="1102"/>
      <c r="J19" s="1102"/>
    </row>
    <row r="20" spans="2:10">
      <c r="B20" s="1102"/>
      <c r="C20" s="1102"/>
      <c r="D20" s="1102"/>
      <c r="E20" s="1102"/>
      <c r="F20" s="1102"/>
      <c r="G20" s="1102"/>
      <c r="H20" s="1102"/>
      <c r="I20" s="1102"/>
      <c r="J20" s="1102"/>
    </row>
    <row r="21" spans="2:10">
      <c r="B21" s="1102"/>
      <c r="C21" s="1102"/>
      <c r="D21" s="1102"/>
      <c r="E21" s="1102"/>
      <c r="F21" s="1102"/>
      <c r="G21" s="1102"/>
      <c r="H21" s="1102"/>
      <c r="I21" s="1102"/>
      <c r="J21" s="1102"/>
    </row>
    <row r="22" spans="2:10">
      <c r="B22" s="443"/>
      <c r="C22" s="443"/>
      <c r="D22" s="443"/>
      <c r="E22" s="443"/>
      <c r="F22" s="443"/>
      <c r="G22" s="443"/>
      <c r="H22" s="443"/>
      <c r="I22" s="443"/>
      <c r="J22" s="443"/>
    </row>
    <row r="23" spans="2:10" ht="12.75" customHeight="1">
      <c r="B23" s="1105" t="s">
        <v>4399</v>
      </c>
      <c r="C23" s="1105"/>
      <c r="D23" s="1105"/>
      <c r="E23" s="1105"/>
      <c r="F23" s="1105"/>
      <c r="G23" s="1105"/>
      <c r="H23" s="1105"/>
      <c r="I23" s="1105"/>
      <c r="J23" s="1105"/>
    </row>
    <row r="24" spans="2:10">
      <c r="B24" s="1105"/>
      <c r="C24" s="1105"/>
      <c r="D24" s="1105"/>
      <c r="E24" s="1105"/>
      <c r="F24" s="1105"/>
      <c r="G24" s="1105"/>
      <c r="H24" s="1105"/>
      <c r="I24" s="1105"/>
      <c r="J24" s="1105"/>
    </row>
    <row r="25" spans="2:10">
      <c r="B25" s="1105"/>
      <c r="C25" s="1105"/>
      <c r="D25" s="1105"/>
      <c r="E25" s="1105"/>
      <c r="F25" s="1105"/>
      <c r="G25" s="1105"/>
      <c r="H25" s="1105"/>
      <c r="I25" s="1105"/>
      <c r="J25" s="1105"/>
    </row>
    <row r="26" spans="2:10">
      <c r="B26" s="1105"/>
      <c r="C26" s="1105"/>
      <c r="D26" s="1105"/>
      <c r="E26" s="1105"/>
      <c r="F26" s="1105"/>
      <c r="G26" s="1105"/>
      <c r="H26" s="1105"/>
      <c r="I26" s="1105"/>
      <c r="J26" s="1105"/>
    </row>
    <row r="27" spans="2:10">
      <c r="B27" s="1105"/>
      <c r="C27" s="1105"/>
      <c r="D27" s="1105"/>
      <c r="E27" s="1105"/>
      <c r="F27" s="1105"/>
      <c r="G27" s="1105"/>
      <c r="H27" s="1105"/>
      <c r="I27" s="1105"/>
      <c r="J27" s="1105"/>
    </row>
    <row r="28" spans="2:10">
      <c r="B28" s="1105"/>
      <c r="C28" s="1105"/>
      <c r="D28" s="1105"/>
      <c r="E28" s="1105"/>
      <c r="F28" s="1105"/>
      <c r="G28" s="1105"/>
      <c r="H28" s="1105"/>
      <c r="I28" s="1105"/>
      <c r="J28" s="1105"/>
    </row>
    <row r="29" spans="2:10">
      <c r="B29" s="1105"/>
      <c r="C29" s="1105"/>
      <c r="D29" s="1105"/>
      <c r="E29" s="1105"/>
      <c r="F29" s="1105"/>
      <c r="G29" s="1105"/>
      <c r="H29" s="1105"/>
      <c r="I29" s="1105"/>
      <c r="J29" s="1105"/>
    </row>
    <row r="30" spans="2:10">
      <c r="B30" s="1105"/>
      <c r="C30" s="1105"/>
      <c r="D30" s="1105"/>
      <c r="E30" s="1105"/>
      <c r="F30" s="1105"/>
      <c r="G30" s="1105"/>
      <c r="H30" s="1105"/>
      <c r="I30" s="1105"/>
      <c r="J30" s="1105"/>
    </row>
    <row r="31" spans="2:10">
      <c r="B31" s="1105"/>
      <c r="C31" s="1105"/>
      <c r="D31" s="1105"/>
      <c r="E31" s="1105"/>
      <c r="F31" s="1105"/>
      <c r="G31" s="1105"/>
      <c r="H31" s="1105"/>
      <c r="I31" s="1105"/>
      <c r="J31" s="1105"/>
    </row>
    <row r="32" spans="2:10">
      <c r="B32" s="1105"/>
      <c r="C32" s="1105"/>
      <c r="D32" s="1105"/>
      <c r="E32" s="1105"/>
      <c r="F32" s="1105"/>
      <c r="G32" s="1105"/>
      <c r="H32" s="1105"/>
      <c r="I32" s="1105"/>
      <c r="J32" s="1105"/>
    </row>
    <row r="33" spans="2:10">
      <c r="B33" s="1105"/>
      <c r="C33" s="1105"/>
      <c r="D33" s="1105"/>
      <c r="E33" s="1105"/>
      <c r="F33" s="1105"/>
      <c r="G33" s="1105"/>
      <c r="H33" s="1105"/>
      <c r="I33" s="1105"/>
      <c r="J33" s="1105"/>
    </row>
    <row r="34" spans="2:10">
      <c r="B34" s="1105"/>
      <c r="C34" s="1105"/>
      <c r="D34" s="1105"/>
      <c r="E34" s="1105"/>
      <c r="F34" s="1105"/>
      <c r="G34" s="1105"/>
      <c r="H34" s="1105"/>
      <c r="I34" s="1105"/>
      <c r="J34" s="1105"/>
    </row>
    <row r="35" spans="2:10">
      <c r="B35" s="1105"/>
      <c r="C35" s="1105"/>
      <c r="D35" s="1105"/>
      <c r="E35" s="1105"/>
      <c r="F35" s="1105"/>
      <c r="G35" s="1105"/>
      <c r="H35" s="1105"/>
      <c r="I35" s="1105"/>
      <c r="J35" s="1105"/>
    </row>
    <row r="36" spans="2:10">
      <c r="B36" s="1105"/>
      <c r="C36" s="1105"/>
      <c r="D36" s="1105"/>
      <c r="E36" s="1105"/>
      <c r="F36" s="1105"/>
      <c r="G36" s="1105"/>
      <c r="H36" s="1105"/>
      <c r="I36" s="1105"/>
      <c r="J36" s="1105"/>
    </row>
    <row r="37" spans="2:10">
      <c r="B37" s="1105"/>
      <c r="C37" s="1105"/>
      <c r="D37" s="1105"/>
      <c r="E37" s="1105"/>
      <c r="F37" s="1105"/>
      <c r="G37" s="1105"/>
      <c r="H37" s="1105"/>
      <c r="I37" s="1105"/>
      <c r="J37" s="1105"/>
    </row>
    <row r="38" spans="2:10">
      <c r="B38" s="1105"/>
      <c r="C38" s="1105"/>
      <c r="D38" s="1105"/>
      <c r="E38" s="1105"/>
      <c r="F38" s="1105"/>
      <c r="G38" s="1105"/>
      <c r="H38" s="1105"/>
      <c r="I38" s="1105"/>
      <c r="J38" s="1105"/>
    </row>
    <row r="39" spans="2:10">
      <c r="B39" s="1105"/>
      <c r="C39" s="1105"/>
      <c r="D39" s="1105"/>
      <c r="E39" s="1105"/>
      <c r="F39" s="1105"/>
      <c r="G39" s="1105"/>
      <c r="H39" s="1105"/>
      <c r="I39" s="1105"/>
      <c r="J39" s="1105"/>
    </row>
    <row r="40" spans="2:10">
      <c r="B40" s="1105"/>
      <c r="C40" s="1105"/>
      <c r="D40" s="1105"/>
      <c r="E40" s="1105"/>
      <c r="F40" s="1105"/>
      <c r="G40" s="1105"/>
      <c r="H40" s="1105"/>
      <c r="I40" s="1105"/>
      <c r="J40" s="1105"/>
    </row>
    <row r="41" spans="2:10">
      <c r="B41" s="1105"/>
      <c r="C41" s="1105"/>
      <c r="D41" s="1105"/>
      <c r="E41" s="1105"/>
      <c r="F41" s="1105"/>
      <c r="G41" s="1105"/>
      <c r="H41" s="1105"/>
      <c r="I41" s="1105"/>
      <c r="J41" s="1105"/>
    </row>
    <row r="42" spans="2:10">
      <c r="B42" s="1105"/>
      <c r="C42" s="1105"/>
      <c r="D42" s="1105"/>
      <c r="E42" s="1105"/>
      <c r="F42" s="1105"/>
      <c r="G42" s="1105"/>
      <c r="H42" s="1105"/>
      <c r="I42" s="1105"/>
      <c r="J42" s="1105"/>
    </row>
    <row r="43" spans="2:10">
      <c r="B43" s="1105"/>
      <c r="C43" s="1105"/>
      <c r="D43" s="1105"/>
      <c r="E43" s="1105"/>
      <c r="F43" s="1105"/>
      <c r="G43" s="1105"/>
      <c r="H43" s="1105"/>
      <c r="I43" s="1105"/>
      <c r="J43" s="1105"/>
    </row>
    <row r="44" spans="2:10">
      <c r="B44" s="1105"/>
      <c r="C44" s="1105"/>
      <c r="D44" s="1105"/>
      <c r="E44" s="1105"/>
      <c r="F44" s="1105"/>
      <c r="G44" s="1105"/>
      <c r="H44" s="1105"/>
      <c r="I44" s="1105"/>
      <c r="J44" s="1105"/>
    </row>
    <row r="45" spans="2:10">
      <c r="B45" s="1105"/>
      <c r="C45" s="1105"/>
      <c r="D45" s="1105"/>
      <c r="E45" s="1105"/>
      <c r="F45" s="1105"/>
      <c r="G45" s="1105"/>
      <c r="H45" s="1105"/>
      <c r="I45" s="1105"/>
      <c r="J45" s="1105"/>
    </row>
    <row r="46" spans="2:10">
      <c r="B46" s="1105"/>
      <c r="C46" s="1105"/>
      <c r="D46" s="1105"/>
      <c r="E46" s="1105"/>
      <c r="F46" s="1105"/>
      <c r="G46" s="1105"/>
      <c r="H46" s="1105"/>
      <c r="I46" s="1105"/>
      <c r="J46" s="1105"/>
    </row>
  </sheetData>
  <mergeCells count="3">
    <mergeCell ref="B3:H3"/>
    <mergeCell ref="B18:J21"/>
    <mergeCell ref="B23:J46"/>
  </mergeCells>
  <hyperlinks>
    <hyperlink ref="A1" location="Contents!A1" display="Table of Contents" xr:uid="{675E17BF-02AB-47B5-82F4-33BD1EA1722E}"/>
  </hyperlinks>
  <pageMargins left="0.7" right="0.7" top="0.75" bottom="0.75" header="0.3" footer="0.3"/>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8B4128-A51A-4653-B2E3-DC33901EEA62}">
  <sheetPr>
    <tabColor theme="7" tint="-0.249977111117893"/>
  </sheetPr>
  <dimension ref="A1"/>
  <sheetViews>
    <sheetView workbookViewId="0">
      <selection activeCell="C1" sqref="C1"/>
    </sheetView>
  </sheetViews>
  <sheetFormatPr defaultRowHeight="15"/>
  <sheetData>
    <row r="1" spans="1:1">
      <c r="A1" s="232" t="s">
        <v>3717</v>
      </c>
    </row>
  </sheetData>
  <hyperlinks>
    <hyperlink ref="A1" location="Contents!A1" display="Table of Contents" xr:uid="{BE8D7FB1-C59C-4DBC-BE14-0E6F8D0C1488}"/>
  </hyperlinks>
  <pageMargins left="0.7" right="0.7" top="0.75" bottom="0.75" header="0.3" footer="0.3"/>
  <drawing r:id="rId1"/>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84553A-AC3F-45DB-93EE-0B2B5687D5B5}">
  <sheetPr>
    <tabColor rgb="FFFFFF00"/>
  </sheetPr>
  <dimension ref="A1:J29"/>
  <sheetViews>
    <sheetView workbookViewId="0">
      <selection activeCell="B1" sqref="B1"/>
    </sheetView>
  </sheetViews>
  <sheetFormatPr defaultRowHeight="15"/>
  <cols>
    <col min="1" max="1" width="17" bestFit="1" customWidth="1"/>
    <col min="2" max="2" width="15.5703125" customWidth="1"/>
    <col min="3" max="3" width="10.140625" bestFit="1" customWidth="1"/>
  </cols>
  <sheetData>
    <row r="1" spans="1:10">
      <c r="A1" s="232" t="s">
        <v>3717</v>
      </c>
      <c r="B1" s="460" t="s">
        <v>3878</v>
      </c>
      <c r="C1" s="457"/>
      <c r="D1" s="458"/>
      <c r="E1" s="459"/>
      <c r="F1" s="459"/>
      <c r="G1" s="413"/>
      <c r="H1" s="413"/>
      <c r="I1" s="427"/>
      <c r="J1" s="414"/>
    </row>
    <row r="2" spans="1:10" s="43" customFormat="1">
      <c r="A2" s="409"/>
      <c r="B2" s="460"/>
      <c r="C2" s="457"/>
      <c r="D2" s="458"/>
      <c r="E2" s="459"/>
      <c r="F2" s="459"/>
      <c r="G2" s="413"/>
      <c r="H2" s="413"/>
      <c r="I2" s="454"/>
      <c r="J2" s="413"/>
    </row>
    <row r="3" spans="1:10">
      <c r="B3" s="1106" t="s">
        <v>3876</v>
      </c>
      <c r="C3" s="1106"/>
      <c r="D3" s="1106"/>
      <c r="E3" s="1106"/>
      <c r="F3" s="417"/>
      <c r="G3" s="417"/>
      <c r="H3" s="417"/>
      <c r="I3" s="427"/>
      <c r="J3" s="414"/>
    </row>
    <row r="4" spans="1:10" ht="25.5">
      <c r="B4" s="886" t="s">
        <v>0</v>
      </c>
      <c r="C4" s="887" t="s">
        <v>837</v>
      </c>
      <c r="D4" s="882" t="s">
        <v>838</v>
      </c>
      <c r="E4" s="882" t="s">
        <v>839</v>
      </c>
      <c r="F4" s="428"/>
      <c r="G4" s="427"/>
      <c r="H4" s="427"/>
      <c r="I4" s="427"/>
      <c r="J4" s="414"/>
    </row>
    <row r="5" spans="1:10">
      <c r="B5" s="888" t="s">
        <v>89</v>
      </c>
      <c r="C5" s="885">
        <v>205.2</v>
      </c>
      <c r="D5" s="885">
        <v>48.2</v>
      </c>
      <c r="E5" s="889">
        <v>253.4</v>
      </c>
      <c r="F5" s="428"/>
      <c r="G5" s="427"/>
      <c r="H5" s="427"/>
      <c r="I5" s="427"/>
      <c r="J5" s="414"/>
    </row>
    <row r="6" spans="1:10">
      <c r="B6" s="888" t="s">
        <v>180</v>
      </c>
      <c r="C6" s="885">
        <v>76.3</v>
      </c>
      <c r="D6" s="885">
        <v>19.2</v>
      </c>
      <c r="E6" s="889">
        <v>95.5</v>
      </c>
      <c r="F6" s="428"/>
      <c r="G6" s="427"/>
      <c r="H6" s="427"/>
      <c r="I6" s="427"/>
      <c r="J6" s="414"/>
    </row>
    <row r="7" spans="1:10">
      <c r="B7" s="888" t="s">
        <v>90</v>
      </c>
      <c r="C7" s="885">
        <v>5.3</v>
      </c>
      <c r="D7" s="885">
        <v>11.1</v>
      </c>
      <c r="E7" s="889">
        <v>16.399999999999999</v>
      </c>
      <c r="F7" s="428"/>
      <c r="G7" s="427"/>
      <c r="H7" s="427"/>
      <c r="I7" s="427"/>
      <c r="J7" s="414"/>
    </row>
    <row r="8" spans="1:10">
      <c r="B8" s="888" t="s">
        <v>154</v>
      </c>
      <c r="C8" s="885">
        <v>63.2</v>
      </c>
      <c r="D8" s="885">
        <v>8.1999999999999993</v>
      </c>
      <c r="E8" s="889">
        <v>71.400000000000006</v>
      </c>
      <c r="F8" s="429"/>
      <c r="G8" s="352"/>
      <c r="H8" s="421"/>
      <c r="I8" s="421"/>
      <c r="J8" s="421"/>
    </row>
    <row r="9" spans="1:10">
      <c r="B9" s="888" t="s">
        <v>148</v>
      </c>
      <c r="C9" s="885">
        <v>49</v>
      </c>
      <c r="D9" s="885">
        <v>4.9000000000000004</v>
      </c>
      <c r="E9" s="889">
        <v>53.9</v>
      </c>
      <c r="F9" s="430"/>
      <c r="G9" s="421"/>
      <c r="H9" s="421"/>
      <c r="I9" s="421"/>
      <c r="J9" s="421"/>
    </row>
    <row r="10" spans="1:10">
      <c r="B10" s="888" t="s">
        <v>41</v>
      </c>
      <c r="C10" s="885">
        <v>42.9</v>
      </c>
      <c r="D10" s="885">
        <v>4.4000000000000004</v>
      </c>
      <c r="E10" s="889">
        <v>47.4</v>
      </c>
      <c r="F10" s="430"/>
      <c r="G10" s="421"/>
      <c r="H10" s="421"/>
      <c r="I10" s="421"/>
      <c r="J10" s="421"/>
    </row>
    <row r="11" spans="1:10">
      <c r="B11" s="888" t="s">
        <v>132</v>
      </c>
      <c r="C11" s="885">
        <v>16.3</v>
      </c>
      <c r="D11" s="885">
        <v>4.0999999999999996</v>
      </c>
      <c r="E11" s="889">
        <v>20.399999999999999</v>
      </c>
      <c r="F11" s="428"/>
      <c r="G11" s="427"/>
      <c r="H11" s="427"/>
      <c r="I11" s="427"/>
      <c r="J11" s="414"/>
    </row>
    <row r="12" spans="1:10">
      <c r="B12" s="888" t="s">
        <v>491</v>
      </c>
      <c r="C12" s="885">
        <v>11.2</v>
      </c>
      <c r="D12" s="885">
        <v>4.0999999999999996</v>
      </c>
      <c r="E12" s="889">
        <v>15.9</v>
      </c>
      <c r="F12" s="428"/>
      <c r="G12" s="427"/>
      <c r="H12" s="427"/>
      <c r="I12" s="427"/>
      <c r="J12" s="414"/>
    </row>
    <row r="13" spans="1:10">
      <c r="B13" s="888" t="s">
        <v>72</v>
      </c>
      <c r="C13" s="885">
        <v>4.5999999999999996</v>
      </c>
      <c r="D13" s="885">
        <v>3.1</v>
      </c>
      <c r="E13" s="889">
        <v>7.7</v>
      </c>
      <c r="F13" s="428"/>
      <c r="G13" s="427"/>
      <c r="H13" s="427"/>
      <c r="I13" s="427"/>
      <c r="J13" s="414"/>
    </row>
    <row r="14" spans="1:10">
      <c r="B14" s="888" t="s">
        <v>165</v>
      </c>
      <c r="C14" s="885">
        <v>7.2</v>
      </c>
      <c r="D14" s="885">
        <v>3</v>
      </c>
      <c r="E14" s="889">
        <v>10.199999999999999</v>
      </c>
      <c r="F14" s="428"/>
      <c r="G14" s="427"/>
      <c r="H14" s="427"/>
      <c r="I14" s="427"/>
      <c r="J14" s="414"/>
    </row>
    <row r="15" spans="1:10">
      <c r="B15" s="888" t="s">
        <v>258</v>
      </c>
      <c r="C15" s="885">
        <v>141</v>
      </c>
      <c r="D15" s="885">
        <v>28.7</v>
      </c>
      <c r="E15" s="889">
        <v>166.3</v>
      </c>
      <c r="F15" s="428"/>
      <c r="G15" s="427"/>
      <c r="H15" s="427"/>
      <c r="I15" s="427"/>
      <c r="J15" s="414"/>
    </row>
    <row r="16" spans="1:10" s="43" customFormat="1">
      <c r="B16" s="461"/>
      <c r="C16" s="452"/>
      <c r="D16" s="452"/>
      <c r="E16" s="462"/>
      <c r="F16" s="461"/>
      <c r="G16" s="454"/>
      <c r="H16" s="454"/>
      <c r="I16" s="454"/>
      <c r="J16" s="413"/>
    </row>
    <row r="17" spans="2:10" s="43" customFormat="1">
      <c r="B17" s="461"/>
      <c r="C17" s="452"/>
      <c r="D17" s="452"/>
      <c r="E17" s="462"/>
      <c r="F17" s="461"/>
      <c r="G17" s="454"/>
      <c r="H17" s="454"/>
      <c r="I17" s="454"/>
      <c r="J17" s="413"/>
    </row>
    <row r="18" spans="2:10">
      <c r="B18" s="1102" t="s">
        <v>2979</v>
      </c>
      <c r="C18" s="1102"/>
      <c r="D18" s="1102"/>
      <c r="E18" s="1102"/>
      <c r="F18" s="1102"/>
      <c r="G18" s="1102"/>
      <c r="H18" s="1102"/>
      <c r="I18" s="1102"/>
      <c r="J18" s="1102"/>
    </row>
    <row r="19" spans="2:10">
      <c r="B19" s="1102"/>
      <c r="C19" s="1102"/>
      <c r="D19" s="1102"/>
      <c r="E19" s="1102"/>
      <c r="F19" s="1102"/>
      <c r="G19" s="1102"/>
      <c r="H19" s="1102"/>
      <c r="I19" s="1102"/>
      <c r="J19" s="1102"/>
    </row>
    <row r="20" spans="2:10">
      <c r="B20" s="1102"/>
      <c r="C20" s="1102"/>
      <c r="D20" s="1102"/>
      <c r="E20" s="1102"/>
      <c r="F20" s="1102"/>
      <c r="G20" s="1102"/>
      <c r="H20" s="1102"/>
      <c r="I20" s="1102"/>
      <c r="J20" s="1102"/>
    </row>
    <row r="21" spans="2:10" s="40" customFormat="1">
      <c r="B21" s="443"/>
      <c r="C21" s="443"/>
      <c r="D21" s="443"/>
      <c r="E21" s="443"/>
      <c r="F21" s="443"/>
      <c r="G21" s="443"/>
      <c r="H21" s="443"/>
      <c r="I21" s="443"/>
      <c r="J21" s="443"/>
    </row>
    <row r="22" spans="2:10" ht="15" customHeight="1">
      <c r="B22" s="1101" t="s">
        <v>4400</v>
      </c>
      <c r="C22" s="1101"/>
      <c r="D22" s="1101"/>
      <c r="E22" s="1101"/>
      <c r="F22" s="1101"/>
      <c r="G22" s="1101"/>
      <c r="H22" s="1101"/>
      <c r="I22" s="1101"/>
      <c r="J22" s="1101"/>
    </row>
    <row r="23" spans="2:10">
      <c r="B23" s="1101"/>
      <c r="C23" s="1101"/>
      <c r="D23" s="1101"/>
      <c r="E23" s="1101"/>
      <c r="F23" s="1101"/>
      <c r="G23" s="1101"/>
      <c r="H23" s="1101"/>
      <c r="I23" s="1101"/>
      <c r="J23" s="1101"/>
    </row>
    <row r="24" spans="2:10">
      <c r="B24" s="1101"/>
      <c r="C24" s="1101"/>
      <c r="D24" s="1101"/>
      <c r="E24" s="1101"/>
      <c r="F24" s="1101"/>
      <c r="G24" s="1101"/>
      <c r="H24" s="1101"/>
      <c r="I24" s="1101"/>
      <c r="J24" s="1101"/>
    </row>
    <row r="25" spans="2:10">
      <c r="B25" s="1101"/>
      <c r="C25" s="1101"/>
      <c r="D25" s="1101"/>
      <c r="E25" s="1101"/>
      <c r="F25" s="1101"/>
      <c r="G25" s="1101"/>
      <c r="H25" s="1101"/>
      <c r="I25" s="1101"/>
      <c r="J25" s="1101"/>
    </row>
    <row r="26" spans="2:10">
      <c r="B26" s="1101"/>
      <c r="C26" s="1101"/>
      <c r="D26" s="1101"/>
      <c r="E26" s="1101"/>
      <c r="F26" s="1101"/>
      <c r="G26" s="1101"/>
      <c r="H26" s="1101"/>
      <c r="I26" s="1101"/>
      <c r="J26" s="1101"/>
    </row>
    <row r="27" spans="2:10">
      <c r="B27" s="1101"/>
      <c r="C27" s="1101"/>
      <c r="D27" s="1101"/>
      <c r="E27" s="1101"/>
      <c r="F27" s="1101"/>
      <c r="G27" s="1101"/>
      <c r="H27" s="1101"/>
      <c r="I27" s="1101"/>
      <c r="J27" s="1101"/>
    </row>
    <row r="28" spans="2:10">
      <c r="B28" s="206"/>
      <c r="C28" s="206"/>
      <c r="D28" s="206"/>
      <c r="E28" s="206"/>
      <c r="F28" s="206"/>
      <c r="G28" s="206"/>
      <c r="H28" s="206"/>
      <c r="I28" s="206"/>
      <c r="J28" s="206"/>
    </row>
    <row r="29" spans="2:10">
      <c r="B29" s="206"/>
      <c r="C29" s="206"/>
      <c r="D29" s="206"/>
      <c r="E29" s="206"/>
      <c r="F29" s="206"/>
      <c r="G29" s="206"/>
      <c r="H29" s="206"/>
      <c r="I29" s="206"/>
      <c r="J29" s="206"/>
    </row>
  </sheetData>
  <mergeCells count="3">
    <mergeCell ref="B3:E3"/>
    <mergeCell ref="B18:J20"/>
    <mergeCell ref="B22:J27"/>
  </mergeCells>
  <hyperlinks>
    <hyperlink ref="A1" location="Contents!A1" display="Table of Contents" xr:uid="{1773777B-0EF5-4B0A-95AE-B9BE5476BFE3}"/>
  </hyperlinks>
  <pageMargins left="0.7" right="0.7" top="0.75" bottom="0.75" header="0.3" footer="0.3"/>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C25CDA-4856-4E72-9ADC-30BE39D6ECBD}">
  <sheetPr>
    <tabColor theme="7" tint="-0.249977111117893"/>
  </sheetPr>
  <dimension ref="A1"/>
  <sheetViews>
    <sheetView workbookViewId="0"/>
  </sheetViews>
  <sheetFormatPr defaultRowHeight="15"/>
  <sheetData>
    <row r="1" spans="1:1">
      <c r="A1" s="232" t="s">
        <v>3717</v>
      </c>
    </row>
  </sheetData>
  <hyperlinks>
    <hyperlink ref="A1" location="Contents!A1" display="Table of Contents" xr:uid="{605ED55C-E2B1-408D-8DC4-4A30CBAD29F1}"/>
  </hyperlinks>
  <pageMargins left="0.7" right="0.7" top="0.75" bottom="0.75" header="0.3" footer="0.3"/>
  <drawing r:id="rId1"/>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1DA4FF-8C54-4206-9BAA-929C8357E190}">
  <sheetPr>
    <tabColor rgb="FFFFFF00"/>
  </sheetPr>
  <dimension ref="A1:J25"/>
  <sheetViews>
    <sheetView workbookViewId="0">
      <selection activeCell="B1" sqref="B1"/>
    </sheetView>
  </sheetViews>
  <sheetFormatPr defaultRowHeight="15"/>
  <cols>
    <col min="1" max="1" width="17" bestFit="1" customWidth="1"/>
    <col min="2" max="2" width="15.7109375" customWidth="1"/>
  </cols>
  <sheetData>
    <row r="1" spans="1:10">
      <c r="A1" s="232" t="s">
        <v>3717</v>
      </c>
      <c r="B1" s="449" t="s">
        <v>3879</v>
      </c>
      <c r="C1" s="459"/>
      <c r="D1" s="459"/>
      <c r="E1" s="459"/>
      <c r="F1" s="459"/>
      <c r="G1" s="459"/>
      <c r="H1" s="459"/>
      <c r="I1" s="459"/>
      <c r="J1" s="25"/>
    </row>
    <row r="2" spans="1:10" s="43" customFormat="1">
      <c r="A2" s="409"/>
      <c r="B2" s="449"/>
      <c r="C2" s="459"/>
      <c r="D2" s="459"/>
      <c r="E2" s="459"/>
      <c r="F2" s="459"/>
      <c r="G2" s="459"/>
      <c r="H2" s="459"/>
      <c r="I2" s="459"/>
      <c r="J2" s="181"/>
    </row>
    <row r="3" spans="1:10" ht="52.5">
      <c r="B3" s="324" t="s">
        <v>421</v>
      </c>
      <c r="C3" s="59" t="s">
        <v>3877</v>
      </c>
      <c r="D3" s="514" t="s">
        <v>840</v>
      </c>
      <c r="E3" s="435"/>
      <c r="F3" s="435"/>
      <c r="G3" s="435"/>
      <c r="H3" s="435"/>
      <c r="I3" s="435"/>
      <c r="J3" s="435"/>
    </row>
    <row r="4" spans="1:10">
      <c r="B4" s="888" t="s">
        <v>89</v>
      </c>
      <c r="C4" s="544">
        <v>48.2</v>
      </c>
      <c r="D4" s="890">
        <v>0.35</v>
      </c>
      <c r="E4" s="25"/>
      <c r="F4" s="25"/>
      <c r="G4" s="25"/>
      <c r="H4" s="25"/>
      <c r="I4" s="25"/>
      <c r="J4" s="25"/>
    </row>
    <row r="5" spans="1:10">
      <c r="B5" s="888" t="s">
        <v>180</v>
      </c>
      <c r="C5" s="544">
        <v>19.2</v>
      </c>
      <c r="D5" s="890">
        <v>0.14000000000000001</v>
      </c>
      <c r="E5" s="25"/>
      <c r="F5" s="25"/>
      <c r="G5" s="25"/>
      <c r="H5" s="25"/>
      <c r="I5" s="25"/>
      <c r="J5" s="25"/>
    </row>
    <row r="6" spans="1:10">
      <c r="B6" s="888" t="s">
        <v>90</v>
      </c>
      <c r="C6" s="544">
        <v>11.1</v>
      </c>
      <c r="D6" s="890">
        <v>0.08</v>
      </c>
      <c r="E6" s="25"/>
      <c r="F6" s="436"/>
      <c r="G6" s="352"/>
      <c r="H6" s="437"/>
      <c r="I6" s="437"/>
      <c r="J6" s="437"/>
    </row>
    <row r="7" spans="1:10">
      <c r="B7" s="888" t="s">
        <v>154</v>
      </c>
      <c r="C7" s="544">
        <v>8.1999999999999993</v>
      </c>
      <c r="D7" s="890">
        <v>0.06</v>
      </c>
      <c r="E7" s="25"/>
      <c r="F7" s="424"/>
      <c r="G7" s="352"/>
      <c r="H7" s="421"/>
      <c r="I7" s="421"/>
      <c r="J7" s="421"/>
    </row>
    <row r="8" spans="1:10">
      <c r="B8" s="888" t="s">
        <v>148</v>
      </c>
      <c r="C8" s="544">
        <v>4.9000000000000004</v>
      </c>
      <c r="D8" s="890">
        <v>0.04</v>
      </c>
      <c r="E8" s="25"/>
      <c r="F8" s="425"/>
      <c r="G8" s="421"/>
      <c r="H8" s="421"/>
      <c r="I8" s="421"/>
      <c r="J8" s="421"/>
    </row>
    <row r="9" spans="1:10">
      <c r="B9" s="888" t="s">
        <v>41</v>
      </c>
      <c r="C9" s="544">
        <v>4.4000000000000004</v>
      </c>
      <c r="D9" s="890">
        <v>0.03</v>
      </c>
      <c r="E9" s="25"/>
      <c r="F9" s="425"/>
      <c r="G9" s="421"/>
      <c r="H9" s="421"/>
      <c r="I9" s="421"/>
      <c r="J9" s="421"/>
    </row>
    <row r="10" spans="1:10">
      <c r="B10" s="888" t="s">
        <v>132</v>
      </c>
      <c r="C10" s="544">
        <v>4.0999999999999996</v>
      </c>
      <c r="D10" s="890">
        <v>0.03</v>
      </c>
      <c r="E10" s="25"/>
      <c r="F10" s="25"/>
      <c r="G10" s="25"/>
      <c r="H10" s="25"/>
      <c r="I10" s="25"/>
      <c r="J10" s="25"/>
    </row>
    <row r="11" spans="1:10">
      <c r="B11" s="888" t="s">
        <v>491</v>
      </c>
      <c r="C11" s="544">
        <v>4.0999999999999996</v>
      </c>
      <c r="D11" s="890">
        <v>0.03</v>
      </c>
      <c r="E11" s="25"/>
      <c r="F11" s="25"/>
      <c r="G11" s="25"/>
      <c r="H11" s="25"/>
      <c r="I11" s="25"/>
      <c r="J11" s="25"/>
    </row>
    <row r="12" spans="1:10">
      <c r="B12" s="888" t="s">
        <v>72</v>
      </c>
      <c r="C12" s="544">
        <v>3.1</v>
      </c>
      <c r="D12" s="890">
        <v>0.02</v>
      </c>
      <c r="E12" s="25"/>
      <c r="F12" s="25"/>
      <c r="G12" s="25"/>
      <c r="H12" s="25"/>
      <c r="I12" s="25"/>
      <c r="J12" s="25"/>
    </row>
    <row r="13" spans="1:10">
      <c r="B13" s="888" t="s">
        <v>165</v>
      </c>
      <c r="C13" s="544">
        <v>3</v>
      </c>
      <c r="D13" s="890">
        <v>0.02</v>
      </c>
      <c r="E13" s="25"/>
      <c r="F13" s="25"/>
      <c r="G13" s="25"/>
      <c r="H13" s="25"/>
      <c r="I13" s="25"/>
      <c r="J13" s="25"/>
    </row>
    <row r="14" spans="1:10">
      <c r="B14" s="888" t="s">
        <v>841</v>
      </c>
      <c r="C14" s="544">
        <v>28.7</v>
      </c>
      <c r="D14" s="890">
        <v>0.21</v>
      </c>
      <c r="E14" s="25"/>
      <c r="F14" s="25"/>
      <c r="G14" s="25"/>
      <c r="H14" s="25"/>
      <c r="I14" s="25"/>
      <c r="J14" s="25"/>
    </row>
    <row r="15" spans="1:10" s="43" customFormat="1">
      <c r="B15" s="461"/>
      <c r="C15" s="463"/>
      <c r="D15" s="464"/>
      <c r="E15" s="181"/>
      <c r="F15" s="181"/>
      <c r="G15" s="181"/>
      <c r="H15" s="181"/>
      <c r="I15" s="181"/>
      <c r="J15" s="181"/>
    </row>
    <row r="16" spans="1:10" s="43" customFormat="1">
      <c r="B16" s="461"/>
      <c r="C16" s="463"/>
      <c r="D16" s="464"/>
      <c r="E16" s="181"/>
      <c r="F16" s="181"/>
      <c r="G16" s="181"/>
      <c r="H16" s="181"/>
      <c r="I16" s="181"/>
      <c r="J16" s="181"/>
    </row>
    <row r="17" spans="2:10">
      <c r="B17" s="1102" t="s">
        <v>2979</v>
      </c>
      <c r="C17" s="1102"/>
      <c r="D17" s="1102"/>
      <c r="E17" s="1102"/>
      <c r="F17" s="1102"/>
      <c r="G17" s="1102"/>
      <c r="H17" s="1102"/>
      <c r="I17" s="1102"/>
      <c r="J17" s="1102"/>
    </row>
    <row r="18" spans="2:10">
      <c r="B18" s="1102"/>
      <c r="C18" s="1102"/>
      <c r="D18" s="1102"/>
      <c r="E18" s="1102"/>
      <c r="F18" s="1102"/>
      <c r="G18" s="1102"/>
      <c r="H18" s="1102"/>
      <c r="I18" s="1102"/>
      <c r="J18" s="1102"/>
    </row>
    <row r="19" spans="2:10">
      <c r="B19" s="1102"/>
      <c r="C19" s="1102"/>
      <c r="D19" s="1102"/>
      <c r="E19" s="1102"/>
      <c r="F19" s="1102"/>
      <c r="G19" s="1102"/>
      <c r="H19" s="1102"/>
      <c r="I19" s="1102"/>
      <c r="J19" s="1102"/>
    </row>
    <row r="20" spans="2:10">
      <c r="C20" s="438"/>
      <c r="D20" s="439"/>
      <c r="E20" s="35"/>
      <c r="F20" s="35"/>
      <c r="G20" s="35"/>
      <c r="H20" s="35"/>
      <c r="I20" s="35"/>
      <c r="J20" s="35"/>
    </row>
    <row r="21" spans="2:10" ht="15" customHeight="1">
      <c r="B21" s="1101" t="s">
        <v>4401</v>
      </c>
      <c r="C21" s="1101"/>
      <c r="D21" s="1101"/>
      <c r="E21" s="1101"/>
      <c r="F21" s="1101"/>
      <c r="G21" s="1101"/>
      <c r="H21" s="1101"/>
      <c r="I21" s="1101"/>
      <c r="J21" s="1101"/>
    </row>
    <row r="22" spans="2:10">
      <c r="B22" s="1101"/>
      <c r="C22" s="1101"/>
      <c r="D22" s="1101"/>
      <c r="E22" s="1101"/>
      <c r="F22" s="1101"/>
      <c r="G22" s="1101"/>
      <c r="H22" s="1101"/>
      <c r="I22" s="1101"/>
      <c r="J22" s="1101"/>
    </row>
    <row r="23" spans="2:10">
      <c r="B23" s="1101"/>
      <c r="C23" s="1101"/>
      <c r="D23" s="1101"/>
      <c r="E23" s="1101"/>
      <c r="F23" s="1101"/>
      <c r="G23" s="1101"/>
      <c r="H23" s="1101"/>
      <c r="I23" s="1101"/>
      <c r="J23" s="1101"/>
    </row>
    <row r="24" spans="2:10">
      <c r="B24" s="1101"/>
      <c r="C24" s="1101"/>
      <c r="D24" s="1101"/>
      <c r="E24" s="1101"/>
      <c r="F24" s="1101"/>
      <c r="G24" s="1101"/>
      <c r="H24" s="1101"/>
      <c r="I24" s="1101"/>
      <c r="J24" s="1101"/>
    </row>
    <row r="25" spans="2:10">
      <c r="B25" s="206"/>
      <c r="C25" s="206"/>
      <c r="D25" s="206"/>
      <c r="E25" s="206"/>
      <c r="F25" s="206"/>
      <c r="G25" s="206"/>
      <c r="H25" s="206"/>
      <c r="I25" s="206"/>
      <c r="J25" s="206"/>
    </row>
  </sheetData>
  <mergeCells count="2">
    <mergeCell ref="B17:J19"/>
    <mergeCell ref="B21:J24"/>
  </mergeCells>
  <hyperlinks>
    <hyperlink ref="A1" location="Contents!A1" display="Table of Contents" xr:uid="{0CC608FD-181F-41D0-84BD-1334DAD8233A}"/>
  </hyperlinks>
  <pageMargins left="0.7" right="0.7" top="0.75" bottom="0.75" header="0.3" footer="0.3"/>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5C3C80-6594-44A3-B0AD-1E241B3D4BAB}">
  <sheetPr>
    <tabColor theme="7" tint="-0.249977111117893"/>
  </sheetPr>
  <dimension ref="A1"/>
  <sheetViews>
    <sheetView workbookViewId="0"/>
  </sheetViews>
  <sheetFormatPr defaultRowHeight="15"/>
  <sheetData>
    <row r="1" spans="1:1">
      <c r="A1" s="232" t="s">
        <v>3717</v>
      </c>
    </row>
  </sheetData>
  <hyperlinks>
    <hyperlink ref="A1" location="Contents!A1" display="Table of Contents" xr:uid="{1389E266-6851-409D-9723-CBE05B219ABF}"/>
  </hyperlinks>
  <pageMargins left="0.7" right="0.7" top="0.75" bottom="0.75" header="0.3" footer="0.3"/>
  <drawing r:id="rId1"/>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7FF423-C565-467E-A84B-36D461E39546}">
  <sheetPr>
    <tabColor rgb="FFFFFF00"/>
  </sheetPr>
  <dimension ref="A1:Z53"/>
  <sheetViews>
    <sheetView workbookViewId="0"/>
  </sheetViews>
  <sheetFormatPr defaultColWidth="12.5703125" defaultRowHeight="12.75"/>
  <cols>
    <col min="1" max="1" width="17" style="35" bestFit="1" customWidth="1"/>
    <col min="2" max="2" width="19.28515625" style="35" bestFit="1" customWidth="1"/>
    <col min="3" max="8" width="12.7109375" style="183" customWidth="1"/>
    <col min="9" max="10" width="19.5703125" style="183" customWidth="1"/>
    <col min="11" max="11" width="5" style="35" customWidth="1"/>
    <col min="12" max="12" width="18.7109375" style="183" bestFit="1" customWidth="1"/>
    <col min="13" max="18" width="12.5703125" style="35"/>
    <col min="19" max="19" width="15.28515625" style="35" customWidth="1"/>
    <col min="20" max="20" width="12.5703125" style="35"/>
    <col min="21" max="22" width="18.7109375" style="35" customWidth="1"/>
    <col min="23" max="23" width="12.5703125" style="35"/>
    <col min="24" max="24" width="17.5703125" style="35" bestFit="1" customWidth="1"/>
    <col min="25" max="25" width="15" style="35" bestFit="1" customWidth="1"/>
    <col min="26" max="16384" width="12.5703125" style="35"/>
  </cols>
  <sheetData>
    <row r="1" spans="1:26" ht="15">
      <c r="A1" s="232" t="s">
        <v>3717</v>
      </c>
      <c r="B1" s="44" t="s">
        <v>3892</v>
      </c>
    </row>
    <row r="2" spans="1:26">
      <c r="A2" s="409"/>
    </row>
    <row r="3" spans="1:26">
      <c r="B3" s="1109" t="s">
        <v>3880</v>
      </c>
      <c r="C3" s="1109"/>
      <c r="D3" s="1109"/>
      <c r="E3" s="1109"/>
      <c r="F3" s="1109"/>
      <c r="G3" s="1109"/>
      <c r="H3" s="1109"/>
      <c r="I3" s="1109"/>
      <c r="J3" s="1109"/>
      <c r="N3" s="1109" t="s">
        <v>3881</v>
      </c>
      <c r="O3" s="1109"/>
      <c r="P3" s="1109"/>
      <c r="Q3" s="1109"/>
      <c r="R3" s="1109"/>
      <c r="S3" s="1109"/>
      <c r="T3" s="1109"/>
      <c r="U3" s="1109"/>
      <c r="V3" s="1109"/>
    </row>
    <row r="4" spans="1:26">
      <c r="B4" s="14"/>
      <c r="C4" s="1072" t="s">
        <v>3882</v>
      </c>
      <c r="D4" s="1072"/>
      <c r="E4" s="1072" t="s">
        <v>3883</v>
      </c>
      <c r="F4" s="1072"/>
      <c r="G4" s="1072" t="s">
        <v>3884</v>
      </c>
      <c r="H4" s="1072"/>
      <c r="I4" s="1107" t="s">
        <v>3885</v>
      </c>
      <c r="J4" s="1107" t="s">
        <v>3886</v>
      </c>
      <c r="L4" s="1110" t="s">
        <v>3887</v>
      </c>
      <c r="N4" s="14"/>
      <c r="O4" s="1072" t="s">
        <v>180</v>
      </c>
      <c r="P4" s="1072"/>
      <c r="Q4" s="1072" t="s">
        <v>173</v>
      </c>
      <c r="R4" s="1072"/>
      <c r="S4" s="1072" t="s">
        <v>258</v>
      </c>
      <c r="T4" s="1072"/>
      <c r="U4" s="1107" t="s">
        <v>3885</v>
      </c>
      <c r="V4" s="1107" t="s">
        <v>3886</v>
      </c>
      <c r="X4" s="14" t="s">
        <v>3888</v>
      </c>
      <c r="Y4" s="14" t="s">
        <v>3889</v>
      </c>
    </row>
    <row r="5" spans="1:26">
      <c r="B5" s="14"/>
      <c r="C5" s="120" t="s">
        <v>3890</v>
      </c>
      <c r="D5" s="120" t="s">
        <v>3891</v>
      </c>
      <c r="E5" s="120" t="s">
        <v>3890</v>
      </c>
      <c r="F5" s="120" t="s">
        <v>3891</v>
      </c>
      <c r="G5" s="120" t="s">
        <v>3890</v>
      </c>
      <c r="H5" s="120" t="s">
        <v>3891</v>
      </c>
      <c r="I5" s="1108"/>
      <c r="J5" s="1108"/>
      <c r="L5" s="1110"/>
      <c r="N5" s="14"/>
      <c r="O5" s="120" t="s">
        <v>3890</v>
      </c>
      <c r="P5" s="120" t="s">
        <v>3891</v>
      </c>
      <c r="Q5" s="120" t="s">
        <v>3890</v>
      </c>
      <c r="R5" s="120" t="s">
        <v>3891</v>
      </c>
      <c r="S5" s="120" t="s">
        <v>3890</v>
      </c>
      <c r="T5" s="120" t="s">
        <v>3891</v>
      </c>
      <c r="U5" s="1108"/>
      <c r="V5" s="1108"/>
      <c r="X5" s="14"/>
      <c r="Y5" s="14"/>
    </row>
    <row r="6" spans="1:26">
      <c r="B6" s="14">
        <v>2010</v>
      </c>
      <c r="C6" s="120">
        <v>75</v>
      </c>
      <c r="D6" s="120">
        <v>501</v>
      </c>
      <c r="E6" s="465">
        <v>250</v>
      </c>
      <c r="F6" s="465">
        <v>631</v>
      </c>
      <c r="G6" s="465">
        <v>20</v>
      </c>
      <c r="H6" s="120">
        <v>37</v>
      </c>
      <c r="I6" s="120">
        <v>345</v>
      </c>
      <c r="J6" s="465">
        <v>1169</v>
      </c>
      <c r="L6" s="466">
        <v>0.4186893203883495</v>
      </c>
      <c r="N6" s="14">
        <v>2010</v>
      </c>
      <c r="O6" s="279">
        <v>7.4999999999999997E-2</v>
      </c>
      <c r="P6" s="279">
        <v>0.501</v>
      </c>
      <c r="Q6" s="279">
        <v>0.25</v>
      </c>
      <c r="R6" s="279">
        <v>0.63100000000000001</v>
      </c>
      <c r="S6" s="279">
        <v>0.02</v>
      </c>
      <c r="T6" s="279">
        <v>3.6999999999999998E-2</v>
      </c>
      <c r="U6" s="279">
        <v>0.34499999999999997</v>
      </c>
      <c r="V6" s="279">
        <v>1.169</v>
      </c>
      <c r="X6" s="264">
        <v>0.5397775876817793</v>
      </c>
      <c r="Y6" s="311">
        <v>0.42857142857142855</v>
      </c>
    </row>
    <row r="7" spans="1:26">
      <c r="B7" s="14">
        <v>2011</v>
      </c>
      <c r="C7" s="120">
        <v>0</v>
      </c>
      <c r="D7" s="120">
        <v>501</v>
      </c>
      <c r="E7" s="465">
        <v>470</v>
      </c>
      <c r="F7" s="465">
        <v>1101</v>
      </c>
      <c r="G7" s="465">
        <v>40</v>
      </c>
      <c r="H7" s="120">
        <v>77</v>
      </c>
      <c r="I7" s="120">
        <v>510</v>
      </c>
      <c r="J7" s="465">
        <v>1679</v>
      </c>
      <c r="L7" s="466">
        <v>0.43627031650983744</v>
      </c>
      <c r="N7" s="14">
        <v>2011</v>
      </c>
      <c r="O7" s="279">
        <v>0</v>
      </c>
      <c r="P7" s="279">
        <v>0.501</v>
      </c>
      <c r="Q7" s="279">
        <v>0.47</v>
      </c>
      <c r="R7" s="279">
        <v>1.101</v>
      </c>
      <c r="S7" s="279">
        <v>0.04</v>
      </c>
      <c r="T7" s="279">
        <v>7.6999999999999999E-2</v>
      </c>
      <c r="U7" s="279">
        <v>0.51</v>
      </c>
      <c r="V7" s="279">
        <v>1.679</v>
      </c>
      <c r="X7" s="264">
        <v>0.65574746873138767</v>
      </c>
      <c r="Y7" s="311">
        <v>0.29839189994044074</v>
      </c>
    </row>
    <row r="8" spans="1:26">
      <c r="B8" s="14">
        <v>2012</v>
      </c>
      <c r="C8" s="120">
        <v>0</v>
      </c>
      <c r="D8" s="120">
        <v>501</v>
      </c>
      <c r="E8" s="465">
        <v>852.5</v>
      </c>
      <c r="F8" s="465">
        <v>1953.5</v>
      </c>
      <c r="G8" s="465">
        <v>0</v>
      </c>
      <c r="H8" s="120">
        <v>77</v>
      </c>
      <c r="I8" s="120">
        <v>852.5</v>
      </c>
      <c r="J8" s="465">
        <v>2531.5</v>
      </c>
      <c r="L8" s="466">
        <v>0.5077427039904705</v>
      </c>
      <c r="N8" s="14">
        <v>2012</v>
      </c>
      <c r="O8" s="279">
        <v>0</v>
      </c>
      <c r="P8" s="279">
        <v>0.501</v>
      </c>
      <c r="Q8" s="279">
        <v>0.85250000000000004</v>
      </c>
      <c r="R8" s="279">
        <v>1.9535</v>
      </c>
      <c r="S8" s="279">
        <v>0</v>
      </c>
      <c r="T8" s="279">
        <v>7.6999999999999999E-2</v>
      </c>
      <c r="U8" s="279">
        <v>0.85250000000000004</v>
      </c>
      <c r="V8" s="279">
        <v>2.5314999999999999</v>
      </c>
      <c r="X8" s="264">
        <v>0.77167687142010666</v>
      </c>
      <c r="Y8" s="311">
        <v>0.19790637961682797</v>
      </c>
    </row>
    <row r="9" spans="1:26">
      <c r="B9" s="14">
        <v>2013</v>
      </c>
      <c r="C9" s="120">
        <v>375</v>
      </c>
      <c r="D9" s="120">
        <v>876</v>
      </c>
      <c r="E9" s="465">
        <v>350</v>
      </c>
      <c r="F9" s="465">
        <v>2303.5</v>
      </c>
      <c r="G9" s="465">
        <v>160</v>
      </c>
      <c r="H9" s="120">
        <v>237</v>
      </c>
      <c r="I9" s="120">
        <v>885</v>
      </c>
      <c r="J9" s="465">
        <v>3416.5</v>
      </c>
      <c r="L9" s="466">
        <v>0.34959510171834879</v>
      </c>
      <c r="N9" s="14">
        <v>2013</v>
      </c>
      <c r="O9" s="279">
        <v>0.375</v>
      </c>
      <c r="P9" s="279">
        <v>0.876</v>
      </c>
      <c r="Q9" s="279">
        <v>0.35</v>
      </c>
      <c r="R9" s="279">
        <v>2.3035000000000001</v>
      </c>
      <c r="S9" s="279">
        <v>0.16</v>
      </c>
      <c r="T9" s="279">
        <v>0.23699999999999999</v>
      </c>
      <c r="U9" s="279">
        <v>0.88500000000000001</v>
      </c>
      <c r="V9" s="279">
        <v>3.4165000000000001</v>
      </c>
      <c r="X9" s="264">
        <v>0.67422801112249375</v>
      </c>
      <c r="Y9" s="311">
        <v>0.25640275135372459</v>
      </c>
    </row>
    <row r="10" spans="1:26">
      <c r="B10" s="14">
        <v>2014</v>
      </c>
      <c r="C10" s="120">
        <v>752</v>
      </c>
      <c r="D10" s="120">
        <v>1628</v>
      </c>
      <c r="E10" s="465">
        <v>0</v>
      </c>
      <c r="F10" s="465">
        <v>2303.5</v>
      </c>
      <c r="G10" s="465">
        <v>175</v>
      </c>
      <c r="H10" s="120">
        <v>412</v>
      </c>
      <c r="I10" s="120">
        <v>927</v>
      </c>
      <c r="J10" s="465">
        <v>4343.5</v>
      </c>
      <c r="L10" s="466">
        <v>0.27133030879555098</v>
      </c>
      <c r="N10" s="14">
        <v>2014</v>
      </c>
      <c r="O10" s="279">
        <v>0.752</v>
      </c>
      <c r="P10" s="279">
        <v>1.6279999999999999</v>
      </c>
      <c r="Q10" s="279">
        <v>0</v>
      </c>
      <c r="R10" s="279">
        <v>2.3035000000000001</v>
      </c>
      <c r="S10" s="279">
        <v>0.17499999999999999</v>
      </c>
      <c r="T10" s="279">
        <v>0.41199999999999998</v>
      </c>
      <c r="U10" s="279">
        <v>0.92700000000000005</v>
      </c>
      <c r="V10" s="279">
        <v>4.3434999999999997</v>
      </c>
      <c r="X10" s="264">
        <v>0.53033268101761255</v>
      </c>
      <c r="Y10" s="311">
        <v>0.37481293887417982</v>
      </c>
    </row>
    <row r="11" spans="1:26">
      <c r="B11" s="14">
        <v>2015</v>
      </c>
      <c r="C11" s="120">
        <v>0</v>
      </c>
      <c r="D11" s="120">
        <v>1628</v>
      </c>
      <c r="E11" s="465">
        <v>0</v>
      </c>
      <c r="F11" s="465">
        <v>2303.5</v>
      </c>
      <c r="G11" s="465">
        <v>246</v>
      </c>
      <c r="H11" s="120">
        <v>658</v>
      </c>
      <c r="I11" s="120">
        <v>246</v>
      </c>
      <c r="J11" s="465">
        <v>4589.5</v>
      </c>
      <c r="L11" s="466">
        <v>5.663635317140555E-2</v>
      </c>
      <c r="N11" s="14">
        <v>2015</v>
      </c>
      <c r="O11" s="279">
        <v>0</v>
      </c>
      <c r="P11" s="279">
        <v>1.6279999999999999</v>
      </c>
      <c r="Q11" s="279">
        <v>0</v>
      </c>
      <c r="R11" s="279">
        <v>2.3035000000000001</v>
      </c>
      <c r="S11" s="279">
        <v>0.246</v>
      </c>
      <c r="T11" s="279">
        <v>0.65800000000000003</v>
      </c>
      <c r="U11" s="279">
        <v>0.246</v>
      </c>
      <c r="V11" s="279">
        <v>4.5895000000000001</v>
      </c>
      <c r="X11" s="264">
        <v>0.5019065257653339</v>
      </c>
      <c r="Y11" s="311">
        <v>0.35472273668155568</v>
      </c>
    </row>
    <row r="12" spans="1:26">
      <c r="B12" s="14">
        <v>2016</v>
      </c>
      <c r="C12" s="120">
        <v>0</v>
      </c>
      <c r="D12" s="120">
        <v>1628</v>
      </c>
      <c r="E12" s="465">
        <v>0</v>
      </c>
      <c r="F12" s="465">
        <v>2303.5</v>
      </c>
      <c r="G12" s="465">
        <v>110</v>
      </c>
      <c r="H12" s="120">
        <v>768</v>
      </c>
      <c r="I12" s="120">
        <v>110</v>
      </c>
      <c r="J12" s="465">
        <v>4699.5</v>
      </c>
      <c r="L12" s="466">
        <v>2.3967752478483494E-2</v>
      </c>
      <c r="N12" s="14">
        <v>2016</v>
      </c>
      <c r="O12" s="279">
        <v>0</v>
      </c>
      <c r="P12" s="279">
        <v>1.6279999999999999</v>
      </c>
      <c r="Q12" s="279">
        <v>0</v>
      </c>
      <c r="R12" s="279">
        <v>2.3035000000000001</v>
      </c>
      <c r="S12" s="279">
        <v>0.11</v>
      </c>
      <c r="T12" s="279">
        <v>0.76800000000000002</v>
      </c>
      <c r="U12" s="279">
        <v>0.11</v>
      </c>
      <c r="V12" s="279">
        <v>4.6994999999999996</v>
      </c>
      <c r="X12" s="264">
        <v>0.49015852750292593</v>
      </c>
      <c r="Y12" s="311">
        <v>0.34641983189701031</v>
      </c>
    </row>
    <row r="13" spans="1:26">
      <c r="B13" s="14">
        <v>2017</v>
      </c>
      <c r="C13" s="120">
        <v>0</v>
      </c>
      <c r="D13" s="120">
        <v>1628</v>
      </c>
      <c r="E13" s="465">
        <v>0</v>
      </c>
      <c r="F13" s="465">
        <v>2303.5</v>
      </c>
      <c r="G13" s="465">
        <v>100</v>
      </c>
      <c r="H13" s="120">
        <v>868</v>
      </c>
      <c r="I13" s="120">
        <v>100</v>
      </c>
      <c r="J13" s="465">
        <v>4799.5</v>
      </c>
      <c r="L13" s="466">
        <v>2.1278859453133313E-2</v>
      </c>
      <c r="N13" s="14">
        <v>2017</v>
      </c>
      <c r="O13" s="279">
        <v>0</v>
      </c>
      <c r="P13" s="279">
        <v>1.6279999999999999</v>
      </c>
      <c r="Q13" s="279">
        <v>0</v>
      </c>
      <c r="R13" s="279">
        <v>2.3035000000000001</v>
      </c>
      <c r="S13" s="279">
        <v>0.1</v>
      </c>
      <c r="T13" s="279">
        <v>0.86799999999999999</v>
      </c>
      <c r="U13" s="279">
        <v>0.1</v>
      </c>
      <c r="V13" s="279">
        <v>4.7995000000000001</v>
      </c>
      <c r="X13" s="264">
        <v>0.47994582769038441</v>
      </c>
      <c r="Y13" s="311">
        <v>0.339202000208355</v>
      </c>
    </row>
    <row r="14" spans="1:26">
      <c r="B14" s="14">
        <v>2018</v>
      </c>
      <c r="C14" s="120">
        <v>0</v>
      </c>
      <c r="D14" s="120">
        <v>1628</v>
      </c>
      <c r="E14" s="465">
        <v>0</v>
      </c>
      <c r="F14" s="465">
        <v>2303.5</v>
      </c>
      <c r="G14" s="465">
        <v>700</v>
      </c>
      <c r="H14" s="120">
        <v>1568</v>
      </c>
      <c r="I14" s="120">
        <v>700</v>
      </c>
      <c r="J14" s="465">
        <v>5499.5</v>
      </c>
      <c r="L14" s="466">
        <v>0.14584852588811334</v>
      </c>
      <c r="N14" s="14">
        <v>2018</v>
      </c>
      <c r="O14" s="279">
        <v>0</v>
      </c>
      <c r="P14" s="279">
        <v>1.6279999999999999</v>
      </c>
      <c r="Q14" s="279">
        <v>0</v>
      </c>
      <c r="R14" s="279">
        <v>2.3035000000000001</v>
      </c>
      <c r="S14" s="279">
        <v>0.7</v>
      </c>
      <c r="T14" s="279">
        <v>1.5680000000000001</v>
      </c>
      <c r="U14" s="279">
        <v>0.7</v>
      </c>
      <c r="V14" s="467">
        <v>5.4995000000000003</v>
      </c>
      <c r="X14" s="264">
        <v>0.41885625965996909</v>
      </c>
      <c r="Y14" s="311">
        <v>0.29602691153741245</v>
      </c>
    </row>
    <row r="15" spans="1:26">
      <c r="B15" s="14">
        <v>2019</v>
      </c>
      <c r="C15" s="120">
        <v>0</v>
      </c>
      <c r="D15" s="120">
        <v>1628</v>
      </c>
      <c r="E15" s="465">
        <v>0</v>
      </c>
      <c r="F15" s="465">
        <v>2303.5</v>
      </c>
      <c r="G15" s="465">
        <v>601</v>
      </c>
      <c r="H15" s="120">
        <v>2169</v>
      </c>
      <c r="I15" s="120">
        <v>601</v>
      </c>
      <c r="J15" s="465">
        <v>6100.5</v>
      </c>
      <c r="L15" s="466">
        <v>0.10928266206018729</v>
      </c>
      <c r="N15" s="14">
        <v>2019</v>
      </c>
      <c r="O15" s="279">
        <v>0</v>
      </c>
      <c r="P15" s="279">
        <v>1.6279999999999999</v>
      </c>
      <c r="Q15" s="279">
        <v>0</v>
      </c>
      <c r="R15" s="279">
        <v>2.3035000000000001</v>
      </c>
      <c r="S15" s="279">
        <v>0.60099999999999998</v>
      </c>
      <c r="T15" s="279">
        <v>2.169</v>
      </c>
      <c r="U15" s="279">
        <v>0.60099999999999998</v>
      </c>
      <c r="V15" s="467">
        <v>6.1005000000000003</v>
      </c>
      <c r="X15" s="264">
        <v>0.37759200065568393</v>
      </c>
      <c r="Y15" s="311">
        <v>0.266863371854766</v>
      </c>
      <c r="Z15" s="468"/>
    </row>
    <row r="16" spans="1:26">
      <c r="B16" s="14">
        <v>2020</v>
      </c>
      <c r="C16" s="120">
        <v>0</v>
      </c>
      <c r="D16" s="120">
        <v>1628</v>
      </c>
      <c r="E16" s="465">
        <v>0</v>
      </c>
      <c r="F16" s="465">
        <v>2303.5</v>
      </c>
      <c r="G16" s="465">
        <v>100</v>
      </c>
      <c r="H16" s="120">
        <v>2269</v>
      </c>
      <c r="I16" s="120">
        <v>100</v>
      </c>
      <c r="J16" s="465">
        <v>6200.5</v>
      </c>
      <c r="L16" s="466">
        <v>1.639209900827801E-2</v>
      </c>
      <c r="N16" s="14">
        <v>2020</v>
      </c>
      <c r="O16" s="279">
        <v>0</v>
      </c>
      <c r="P16" s="279">
        <v>1.6279999999999999</v>
      </c>
      <c r="Q16" s="279">
        <v>0</v>
      </c>
      <c r="R16" s="279">
        <v>2.3035000000000001</v>
      </c>
      <c r="S16" s="279">
        <v>0.1</v>
      </c>
      <c r="T16" s="279">
        <v>2.2690000000000001</v>
      </c>
      <c r="U16" s="279">
        <v>0.1</v>
      </c>
      <c r="V16" s="467">
        <v>6.2004999999999999</v>
      </c>
      <c r="X16" s="264">
        <v>0.37150229820175795</v>
      </c>
      <c r="Y16" s="311">
        <v>0.26255947101040239</v>
      </c>
      <c r="Z16" s="468"/>
    </row>
    <row r="19" spans="2:12" ht="12.75" customHeight="1">
      <c r="B19" s="1073" t="s">
        <v>4388</v>
      </c>
      <c r="C19" s="1073"/>
      <c r="D19" s="1073"/>
      <c r="E19" s="1073"/>
      <c r="F19" s="1073"/>
      <c r="G19" s="1073"/>
      <c r="H19" s="1073"/>
      <c r="I19" s="1073"/>
      <c r="J19" s="1073"/>
      <c r="K19" s="1073"/>
      <c r="L19" s="1073"/>
    </row>
    <row r="20" spans="2:12">
      <c r="B20" s="1073"/>
      <c r="C20" s="1073"/>
      <c r="D20" s="1073"/>
      <c r="E20" s="1073"/>
      <c r="F20" s="1073"/>
      <c r="G20" s="1073"/>
      <c r="H20" s="1073"/>
      <c r="I20" s="1073"/>
      <c r="J20" s="1073"/>
      <c r="K20" s="1073"/>
      <c r="L20" s="1073"/>
    </row>
    <row r="21" spans="2:12">
      <c r="B21" s="1073"/>
      <c r="C21" s="1073"/>
      <c r="D21" s="1073"/>
      <c r="E21" s="1073"/>
      <c r="F21" s="1073"/>
      <c r="G21" s="1073"/>
      <c r="H21" s="1073"/>
      <c r="I21" s="1073"/>
      <c r="J21" s="1073"/>
      <c r="K21" s="1073"/>
      <c r="L21" s="1073"/>
    </row>
    <row r="22" spans="2:12">
      <c r="B22" s="1073"/>
      <c r="C22" s="1073"/>
      <c r="D22" s="1073"/>
      <c r="E22" s="1073"/>
      <c r="F22" s="1073"/>
      <c r="G22" s="1073"/>
      <c r="H22" s="1073"/>
      <c r="I22" s="1073"/>
      <c r="J22" s="1073"/>
      <c r="K22" s="1073"/>
      <c r="L22" s="1073"/>
    </row>
    <row r="23" spans="2:12">
      <c r="B23" s="1073"/>
      <c r="C23" s="1073"/>
      <c r="D23" s="1073"/>
      <c r="E23" s="1073"/>
      <c r="F23" s="1073"/>
      <c r="G23" s="1073"/>
      <c r="H23" s="1073"/>
      <c r="I23" s="1073"/>
      <c r="J23" s="1073"/>
      <c r="K23" s="1073"/>
      <c r="L23" s="1073"/>
    </row>
    <row r="24" spans="2:12">
      <c r="B24" s="1073"/>
      <c r="C24" s="1073"/>
      <c r="D24" s="1073"/>
      <c r="E24" s="1073"/>
      <c r="F24" s="1073"/>
      <c r="G24" s="1073"/>
      <c r="H24" s="1073"/>
      <c r="I24" s="1073"/>
      <c r="J24" s="1073"/>
      <c r="K24" s="1073"/>
      <c r="L24" s="1073"/>
    </row>
    <row r="25" spans="2:12">
      <c r="B25" s="1073"/>
      <c r="C25" s="1073"/>
      <c r="D25" s="1073"/>
      <c r="E25" s="1073"/>
      <c r="F25" s="1073"/>
      <c r="G25" s="1073"/>
      <c r="H25" s="1073"/>
      <c r="I25" s="1073"/>
      <c r="J25" s="1073"/>
      <c r="K25" s="1073"/>
      <c r="L25" s="1073"/>
    </row>
    <row r="26" spans="2:12">
      <c r="B26" s="838"/>
      <c r="C26" s="838"/>
      <c r="D26" s="838"/>
      <c r="E26" s="838"/>
      <c r="F26" s="838"/>
      <c r="G26" s="838"/>
      <c r="H26" s="838"/>
      <c r="I26" s="838"/>
      <c r="J26" s="838"/>
      <c r="K26" s="838"/>
      <c r="L26" s="838"/>
    </row>
    <row r="27" spans="2:12">
      <c r="D27" s="114"/>
      <c r="E27" s="469"/>
      <c r="F27" s="114"/>
      <c r="G27" s="114"/>
      <c r="H27" s="114"/>
      <c r="I27" s="114"/>
      <c r="J27" s="114"/>
    </row>
    <row r="28" spans="2:12">
      <c r="D28" s="114"/>
      <c r="E28" s="470"/>
      <c r="F28" s="114"/>
      <c r="G28" s="114"/>
      <c r="H28" s="114"/>
      <c r="I28" s="114"/>
      <c r="J28" s="114"/>
    </row>
    <row r="29" spans="2:12">
      <c r="D29" s="114"/>
      <c r="E29" s="470"/>
      <c r="F29" s="114"/>
      <c r="G29" s="114"/>
      <c r="H29" s="469"/>
      <c r="I29" s="114"/>
      <c r="J29" s="114"/>
    </row>
    <row r="30" spans="2:12">
      <c r="D30" s="114"/>
      <c r="E30" s="470"/>
      <c r="F30" s="114"/>
      <c r="G30" s="114"/>
      <c r="H30" s="469"/>
      <c r="I30" s="114"/>
      <c r="J30" s="114"/>
    </row>
    <row r="31" spans="2:12">
      <c r="D31" s="114"/>
      <c r="E31" s="470"/>
      <c r="F31" s="114"/>
      <c r="G31" s="114"/>
      <c r="H31" s="470"/>
      <c r="I31" s="114"/>
      <c r="J31" s="114"/>
    </row>
    <row r="32" spans="2:12">
      <c r="D32" s="114"/>
      <c r="E32" s="470"/>
      <c r="F32" s="114"/>
      <c r="G32" s="114"/>
      <c r="H32" s="470"/>
      <c r="I32" s="114"/>
      <c r="J32" s="114"/>
    </row>
    <row r="33" spans="4:10">
      <c r="D33" s="114"/>
      <c r="E33" s="470"/>
      <c r="F33" s="114"/>
      <c r="G33" s="114"/>
      <c r="H33" s="470"/>
      <c r="I33" s="114"/>
      <c r="J33" s="114"/>
    </row>
    <row r="34" spans="4:10">
      <c r="D34" s="114"/>
      <c r="E34" s="470"/>
      <c r="F34" s="114"/>
      <c r="G34" s="114"/>
      <c r="H34" s="470"/>
      <c r="I34" s="114"/>
      <c r="J34" s="114"/>
    </row>
    <row r="35" spans="4:10">
      <c r="D35" s="114"/>
      <c r="E35" s="470"/>
      <c r="F35" s="114"/>
      <c r="G35" s="114"/>
      <c r="H35" s="470"/>
      <c r="I35" s="114"/>
      <c r="J35" s="114"/>
    </row>
    <row r="36" spans="4:10">
      <c r="D36" s="114"/>
      <c r="E36" s="470"/>
      <c r="F36" s="114"/>
      <c r="G36" s="114"/>
      <c r="H36" s="470"/>
      <c r="I36" s="114"/>
      <c r="J36" s="114"/>
    </row>
    <row r="37" spans="4:10">
      <c r="D37" s="114"/>
      <c r="E37" s="470"/>
      <c r="F37" s="114"/>
      <c r="G37" s="114"/>
      <c r="H37" s="470"/>
      <c r="I37" s="114"/>
      <c r="J37" s="114"/>
    </row>
    <row r="38" spans="4:10">
      <c r="D38" s="114"/>
      <c r="E38" s="470"/>
      <c r="F38" s="114"/>
      <c r="G38" s="114"/>
      <c r="H38" s="470"/>
      <c r="I38" s="114"/>
      <c r="J38" s="114"/>
    </row>
    <row r="39" spans="4:10">
      <c r="D39" s="114"/>
      <c r="E39" s="470"/>
      <c r="F39" s="114"/>
      <c r="G39" s="114"/>
      <c r="H39" s="470"/>
      <c r="I39" s="114"/>
      <c r="J39" s="114"/>
    </row>
    <row r="40" spans="4:10">
      <c r="D40" s="114"/>
      <c r="E40" s="151"/>
      <c r="F40" s="114"/>
      <c r="G40" s="114"/>
      <c r="H40" s="470"/>
      <c r="I40" s="114"/>
      <c r="J40" s="114"/>
    </row>
    <row r="41" spans="4:10">
      <c r="D41" s="114"/>
      <c r="E41" s="151"/>
      <c r="F41" s="114"/>
      <c r="G41" s="114"/>
      <c r="H41" s="470"/>
      <c r="I41" s="114"/>
      <c r="J41" s="114"/>
    </row>
    <row r="42" spans="4:10">
      <c r="D42" s="114"/>
      <c r="E42" s="151"/>
      <c r="F42" s="114"/>
      <c r="G42" s="114"/>
      <c r="H42" s="470"/>
      <c r="I42" s="471"/>
      <c r="J42" s="114"/>
    </row>
    <row r="43" spans="4:10">
      <c r="D43" s="114"/>
      <c r="E43" s="151"/>
      <c r="F43" s="114"/>
      <c r="G43" s="114"/>
      <c r="H43" s="114"/>
      <c r="I43" s="114"/>
      <c r="J43" s="114"/>
    </row>
    <row r="44" spans="4:10">
      <c r="D44" s="114"/>
      <c r="E44" s="151"/>
      <c r="F44" s="114"/>
      <c r="G44" s="114"/>
      <c r="H44" s="114"/>
      <c r="I44" s="114"/>
      <c r="J44" s="114"/>
    </row>
    <row r="45" spans="4:10">
      <c r="D45" s="114"/>
      <c r="E45" s="151"/>
      <c r="F45" s="114"/>
      <c r="G45" s="114"/>
      <c r="H45" s="114"/>
      <c r="I45" s="114"/>
      <c r="J45" s="114"/>
    </row>
    <row r="46" spans="4:10">
      <c r="D46" s="114"/>
      <c r="E46" s="151"/>
      <c r="F46" s="114"/>
      <c r="G46" s="114"/>
      <c r="H46" s="114"/>
      <c r="I46" s="114"/>
      <c r="J46" s="114"/>
    </row>
    <row r="47" spans="4:10">
      <c r="D47" s="114"/>
      <c r="E47" s="151"/>
      <c r="F47" s="114"/>
      <c r="G47" s="114"/>
      <c r="H47" s="114"/>
      <c r="I47" s="114"/>
      <c r="J47" s="114"/>
    </row>
    <row r="48" spans="4:10">
      <c r="D48" s="114"/>
      <c r="E48" s="151"/>
      <c r="F48" s="114"/>
      <c r="G48" s="114"/>
      <c r="H48" s="114"/>
      <c r="I48" s="114"/>
      <c r="J48" s="114"/>
    </row>
    <row r="49" spans="4:10">
      <c r="D49" s="114"/>
      <c r="E49" s="151"/>
      <c r="F49" s="471"/>
      <c r="G49" s="114"/>
      <c r="H49" s="114"/>
      <c r="I49" s="114"/>
      <c r="J49" s="114"/>
    </row>
    <row r="50" spans="4:10">
      <c r="D50" s="114"/>
      <c r="E50" s="472"/>
      <c r="F50" s="114"/>
      <c r="G50" s="114"/>
      <c r="H50" s="114"/>
      <c r="I50" s="114"/>
      <c r="J50" s="114"/>
    </row>
    <row r="51" spans="4:10">
      <c r="D51" s="114"/>
      <c r="E51" s="114"/>
      <c r="F51" s="114"/>
      <c r="G51" s="114"/>
      <c r="H51" s="114"/>
      <c r="I51" s="114"/>
      <c r="J51" s="114"/>
    </row>
    <row r="52" spans="4:10">
      <c r="D52" s="114"/>
      <c r="E52" s="114"/>
      <c r="F52" s="114"/>
      <c r="G52" s="114"/>
      <c r="H52" s="114"/>
      <c r="I52" s="114"/>
      <c r="J52" s="114"/>
    </row>
    <row r="53" spans="4:10">
      <c r="D53" s="114"/>
      <c r="E53" s="114"/>
      <c r="F53" s="114"/>
      <c r="G53" s="114"/>
      <c r="H53" s="114"/>
      <c r="I53" s="114"/>
      <c r="J53" s="114"/>
    </row>
  </sheetData>
  <mergeCells count="14">
    <mergeCell ref="B19:L25"/>
    <mergeCell ref="S4:T4"/>
    <mergeCell ref="U4:U5"/>
    <mergeCell ref="V4:V5"/>
    <mergeCell ref="B3:J3"/>
    <mergeCell ref="N3:V3"/>
    <mergeCell ref="C4:D4"/>
    <mergeCell ref="E4:F4"/>
    <mergeCell ref="G4:H4"/>
    <mergeCell ref="I4:I5"/>
    <mergeCell ref="J4:J5"/>
    <mergeCell ref="L4:L5"/>
    <mergeCell ref="O4:P4"/>
    <mergeCell ref="Q4:R4"/>
  </mergeCells>
  <hyperlinks>
    <hyperlink ref="A1" location="Contents!A1" display="Table of Contents" xr:uid="{D8203225-ECCB-4506-8D0E-0D1878E100B3}"/>
  </hyperlinks>
  <pageMargins left="0.7" right="0.7" top="0.75" bottom="0.75" header="0.3" footer="0.3"/>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5A2F53-3245-4407-907C-AF810DB58FC3}">
  <sheetPr>
    <tabColor theme="7" tint="-0.249977111117893"/>
  </sheetPr>
  <dimension ref="A1"/>
  <sheetViews>
    <sheetView workbookViewId="0">
      <selection activeCell="C1" sqref="C1"/>
    </sheetView>
  </sheetViews>
  <sheetFormatPr defaultRowHeight="15"/>
  <sheetData>
    <row r="1" spans="1:1">
      <c r="A1" s="232" t="s">
        <v>3717</v>
      </c>
    </row>
  </sheetData>
  <hyperlinks>
    <hyperlink ref="A1" location="Contents!A1" display="Table of Contents" xr:uid="{D8F87C32-78E3-47E1-9D5C-52A18D8122DD}"/>
  </hyperlinks>
  <pageMargins left="0.7" right="0.7" top="0.75" bottom="0.75" header="0.3" footer="0.3"/>
  <drawing r:id="rId1"/>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4BDC6E-93A5-44DC-BD68-55FE2F63AE57}">
  <sheetPr>
    <tabColor rgb="FFFFFF00"/>
  </sheetPr>
  <dimension ref="A1:L40"/>
  <sheetViews>
    <sheetView workbookViewId="0">
      <selection activeCell="B1" sqref="B1"/>
    </sheetView>
  </sheetViews>
  <sheetFormatPr defaultColWidth="9.140625" defaultRowHeight="12.75"/>
  <cols>
    <col min="1" max="1" width="17" style="35" bestFit="1" customWidth="1"/>
    <col min="2" max="6" width="9.140625" style="35"/>
    <col min="7" max="7" width="12" style="35" bestFit="1" customWidth="1"/>
    <col min="8" max="8" width="9.140625" style="35"/>
    <col min="9" max="9" width="15.28515625" style="35" bestFit="1" customWidth="1"/>
    <col min="10" max="16384" width="9.140625" style="35"/>
  </cols>
  <sheetData>
    <row r="1" spans="1:9" ht="15">
      <c r="A1" s="232" t="s">
        <v>3717</v>
      </c>
      <c r="B1" s="44" t="s">
        <v>3898</v>
      </c>
    </row>
    <row r="3" spans="1:9">
      <c r="B3" s="1109" t="s">
        <v>3893</v>
      </c>
      <c r="C3" s="1109"/>
      <c r="D3" s="1109"/>
      <c r="E3" s="1109"/>
      <c r="F3" s="1109"/>
      <c r="G3" s="1109"/>
      <c r="H3" s="14"/>
      <c r="I3" s="14"/>
    </row>
    <row r="4" spans="1:9">
      <c r="B4" s="14"/>
      <c r="C4" s="1072" t="s">
        <v>3894</v>
      </c>
      <c r="D4" s="1072"/>
      <c r="E4" s="1072" t="s">
        <v>3895</v>
      </c>
      <c r="F4" s="1072"/>
      <c r="G4" s="1072"/>
      <c r="H4" s="14"/>
      <c r="I4" s="14" t="s">
        <v>3896</v>
      </c>
    </row>
    <row r="5" spans="1:9">
      <c r="B5" s="14"/>
      <c r="C5" s="14" t="s">
        <v>3890</v>
      </c>
      <c r="D5" s="14" t="s">
        <v>86</v>
      </c>
      <c r="E5" s="14" t="s">
        <v>3890</v>
      </c>
      <c r="F5" s="14" t="s">
        <v>86</v>
      </c>
      <c r="G5" s="14" t="s">
        <v>3897</v>
      </c>
      <c r="H5" s="14"/>
      <c r="I5" s="14"/>
    </row>
    <row r="6" spans="1:9">
      <c r="B6" s="14">
        <v>2000</v>
      </c>
      <c r="C6" s="14">
        <v>0</v>
      </c>
      <c r="D6" s="14">
        <v>0</v>
      </c>
      <c r="E6" s="278">
        <v>0</v>
      </c>
      <c r="F6" s="278">
        <v>0</v>
      </c>
      <c r="G6" s="408">
        <v>0</v>
      </c>
      <c r="H6" s="14"/>
      <c r="I6" s="345">
        <v>0</v>
      </c>
    </row>
    <row r="7" spans="1:9">
      <c r="B7" s="14">
        <v>2001</v>
      </c>
      <c r="C7" s="14">
        <v>0</v>
      </c>
      <c r="D7" s="14">
        <v>0</v>
      </c>
      <c r="E7" s="278">
        <v>0</v>
      </c>
      <c r="F7" s="278">
        <v>0</v>
      </c>
      <c r="G7" s="408">
        <v>0</v>
      </c>
      <c r="H7" s="14"/>
      <c r="I7" s="345">
        <v>0</v>
      </c>
    </row>
    <row r="8" spans="1:9">
      <c r="B8" s="14">
        <v>2002</v>
      </c>
      <c r="C8" s="14">
        <v>0</v>
      </c>
      <c r="D8" s="14">
        <v>0</v>
      </c>
      <c r="E8" s="278">
        <v>0</v>
      </c>
      <c r="F8" s="278">
        <v>0</v>
      </c>
      <c r="G8" s="408">
        <v>0</v>
      </c>
      <c r="H8" s="14"/>
      <c r="I8" s="345">
        <v>0</v>
      </c>
    </row>
    <row r="9" spans="1:9">
      <c r="B9" s="14">
        <v>2003</v>
      </c>
      <c r="C9" s="14">
        <v>0</v>
      </c>
      <c r="D9" s="14">
        <v>0</v>
      </c>
      <c r="E9" s="278">
        <v>0</v>
      </c>
      <c r="F9" s="278">
        <v>0</v>
      </c>
      <c r="G9" s="408">
        <v>0</v>
      </c>
      <c r="H9" s="14"/>
      <c r="I9" s="345">
        <v>0</v>
      </c>
    </row>
    <row r="10" spans="1:9">
      <c r="B10" s="14">
        <v>2004</v>
      </c>
      <c r="C10" s="14">
        <v>0</v>
      </c>
      <c r="D10" s="14">
        <v>0</v>
      </c>
      <c r="E10" s="278">
        <v>0</v>
      </c>
      <c r="F10" s="278">
        <v>0</v>
      </c>
      <c r="G10" s="408">
        <v>0</v>
      </c>
      <c r="H10" s="14"/>
      <c r="I10" s="345">
        <v>0</v>
      </c>
    </row>
    <row r="11" spans="1:9">
      <c r="B11" s="14">
        <v>2005</v>
      </c>
      <c r="C11" s="14">
        <v>0</v>
      </c>
      <c r="D11" s="14">
        <v>0</v>
      </c>
      <c r="E11" s="278">
        <v>0</v>
      </c>
      <c r="F11" s="278">
        <v>0</v>
      </c>
      <c r="G11" s="408">
        <v>0</v>
      </c>
      <c r="H11" s="14"/>
      <c r="I11" s="345">
        <v>0</v>
      </c>
    </row>
    <row r="12" spans="1:9">
      <c r="B12" s="14">
        <v>2006</v>
      </c>
      <c r="C12" s="14">
        <v>0</v>
      </c>
      <c r="D12" s="14">
        <v>0</v>
      </c>
      <c r="E12" s="278">
        <v>0</v>
      </c>
      <c r="F12" s="278">
        <v>0</v>
      </c>
      <c r="G12" s="408">
        <v>0</v>
      </c>
      <c r="H12" s="14"/>
      <c r="I12" s="345">
        <v>0</v>
      </c>
    </row>
    <row r="13" spans="1:9">
      <c r="B13" s="14">
        <v>2007</v>
      </c>
      <c r="C13" s="14">
        <v>43</v>
      </c>
      <c r="D13" s="14">
        <v>43</v>
      </c>
      <c r="E13" s="278">
        <v>4.2999999999999997E-2</v>
      </c>
      <c r="F13" s="408">
        <v>4.2999999999999997E-2</v>
      </c>
      <c r="G13" s="408">
        <v>0</v>
      </c>
      <c r="H13" s="14"/>
      <c r="I13" s="345">
        <v>0</v>
      </c>
    </row>
    <row r="14" spans="1:9">
      <c r="B14" s="14">
        <v>2008</v>
      </c>
      <c r="C14" s="14">
        <v>375</v>
      </c>
      <c r="D14" s="14">
        <v>418</v>
      </c>
      <c r="E14" s="278">
        <v>0.375</v>
      </c>
      <c r="F14" s="278">
        <v>0.41799999999999998</v>
      </c>
      <c r="G14" s="408">
        <v>4.2999999999999983E-2</v>
      </c>
      <c r="H14" s="408"/>
      <c r="I14" s="345">
        <v>8.7209302325581408</v>
      </c>
    </row>
    <row r="15" spans="1:9">
      <c r="B15" s="14">
        <v>2009</v>
      </c>
      <c r="C15" s="14">
        <v>395</v>
      </c>
      <c r="D15" s="14">
        <v>813</v>
      </c>
      <c r="E15" s="278">
        <v>0.39500000000000002</v>
      </c>
      <c r="F15" s="278">
        <v>0.81299999999999994</v>
      </c>
      <c r="G15" s="408">
        <v>0.41799999999999993</v>
      </c>
      <c r="H15" s="408"/>
      <c r="I15" s="345">
        <v>0.94497607655502402</v>
      </c>
    </row>
    <row r="16" spans="1:9">
      <c r="B16" s="14">
        <v>2010</v>
      </c>
      <c r="C16" s="14">
        <v>1165</v>
      </c>
      <c r="D16" s="14">
        <v>1978</v>
      </c>
      <c r="E16" s="278">
        <v>1.165</v>
      </c>
      <c r="F16" s="278">
        <v>1.978</v>
      </c>
      <c r="G16" s="408">
        <v>0.81299999999999994</v>
      </c>
      <c r="H16" s="408"/>
      <c r="I16" s="345">
        <v>1.4329643296432966</v>
      </c>
    </row>
    <row r="17" spans="2:12">
      <c r="B17" s="14">
        <v>2011</v>
      </c>
      <c r="C17" s="14">
        <v>2550</v>
      </c>
      <c r="D17" s="14">
        <v>4528</v>
      </c>
      <c r="E17" s="278">
        <v>2.5499999999999998</v>
      </c>
      <c r="F17" s="278">
        <v>4.5279999999999996</v>
      </c>
      <c r="G17" s="408">
        <v>1.9779999999999998</v>
      </c>
      <c r="H17" s="408"/>
      <c r="I17" s="345">
        <v>1.2891809908998988</v>
      </c>
    </row>
    <row r="18" spans="2:12">
      <c r="B18" s="14">
        <v>2012</v>
      </c>
      <c r="C18" s="14">
        <v>1965</v>
      </c>
      <c r="D18" s="14">
        <v>6493</v>
      </c>
      <c r="E18" s="278">
        <v>1.9650000000000001</v>
      </c>
      <c r="F18" s="278">
        <v>6.4930000000000003</v>
      </c>
      <c r="G18" s="408">
        <v>4.5280000000000005</v>
      </c>
      <c r="H18" s="408"/>
      <c r="I18" s="345">
        <v>0.43396643109540639</v>
      </c>
    </row>
    <row r="19" spans="2:12">
      <c r="B19" s="14">
        <v>2013</v>
      </c>
      <c r="C19" s="14">
        <v>3310</v>
      </c>
      <c r="D19" s="14">
        <v>9803</v>
      </c>
      <c r="E19" s="278">
        <v>3.31</v>
      </c>
      <c r="F19" s="278">
        <v>9.8030000000000008</v>
      </c>
      <c r="G19" s="408">
        <v>6.4930000000000003</v>
      </c>
      <c r="H19" s="408"/>
      <c r="I19" s="345">
        <v>0.50977976282150006</v>
      </c>
    </row>
    <row r="20" spans="2:12">
      <c r="B20" s="14">
        <v>2014</v>
      </c>
      <c r="C20" s="14">
        <v>0</v>
      </c>
      <c r="D20" s="14">
        <v>9803</v>
      </c>
      <c r="E20" s="278">
        <v>0</v>
      </c>
      <c r="F20" s="278">
        <v>9.8030000000000008</v>
      </c>
      <c r="G20" s="408">
        <v>9.8030000000000008</v>
      </c>
      <c r="H20" s="408"/>
      <c r="I20" s="345">
        <v>0</v>
      </c>
    </row>
    <row r="21" spans="2:12">
      <c r="B21" s="14">
        <v>2015</v>
      </c>
      <c r="C21" s="14">
        <v>688</v>
      </c>
      <c r="D21" s="14">
        <v>10491</v>
      </c>
      <c r="E21" s="278">
        <v>0.68799999999999994</v>
      </c>
      <c r="F21" s="278">
        <v>10.491</v>
      </c>
      <c r="G21" s="408">
        <v>9.802999999999999</v>
      </c>
      <c r="H21" s="408"/>
      <c r="I21" s="345">
        <v>7.0182597164133415E-2</v>
      </c>
    </row>
    <row r="22" spans="2:12">
      <c r="B22" s="14">
        <v>2016</v>
      </c>
      <c r="C22" s="14">
        <v>715</v>
      </c>
      <c r="D22" s="14">
        <v>11206</v>
      </c>
      <c r="E22" s="278">
        <v>0.71499999999999997</v>
      </c>
      <c r="F22" s="278">
        <v>11.206</v>
      </c>
      <c r="G22" s="408">
        <v>10.491</v>
      </c>
      <c r="H22" s="408"/>
      <c r="I22" s="345">
        <v>6.8153655514250303E-2</v>
      </c>
    </row>
    <row r="23" spans="2:12">
      <c r="B23" s="14">
        <v>2017</v>
      </c>
      <c r="C23" s="14">
        <v>500</v>
      </c>
      <c r="D23" s="14">
        <v>11706</v>
      </c>
      <c r="E23" s="278">
        <v>0.5</v>
      </c>
      <c r="F23" s="278">
        <v>11.706</v>
      </c>
      <c r="G23" s="408">
        <v>11.206</v>
      </c>
      <c r="H23" s="408"/>
      <c r="I23" s="345">
        <v>4.4618954131715155E-2</v>
      </c>
    </row>
    <row r="24" spans="2:12">
      <c r="B24" s="14">
        <v>2018</v>
      </c>
      <c r="C24" s="14">
        <v>4925</v>
      </c>
      <c r="D24" s="14">
        <v>16631</v>
      </c>
      <c r="E24" s="278">
        <v>4.9249999999999998</v>
      </c>
      <c r="F24" s="278">
        <v>16.631</v>
      </c>
      <c r="G24" s="408">
        <v>11.706</v>
      </c>
      <c r="H24" s="14"/>
      <c r="I24" s="345">
        <v>0.42072441483000173</v>
      </c>
    </row>
    <row r="25" spans="2:12">
      <c r="B25" s="14">
        <v>2019</v>
      </c>
      <c r="C25" s="14">
        <v>3430.5</v>
      </c>
      <c r="D25" s="14">
        <v>20061.5</v>
      </c>
      <c r="E25" s="278">
        <v>3.4304999999999999</v>
      </c>
      <c r="F25" s="278">
        <v>20.061499999999999</v>
      </c>
      <c r="G25" s="408">
        <v>16.631</v>
      </c>
      <c r="H25" s="14"/>
      <c r="I25" s="345">
        <v>0.20627142084059888</v>
      </c>
    </row>
    <row r="26" spans="2:12">
      <c r="B26" s="14">
        <v>2020</v>
      </c>
      <c r="C26" s="14">
        <v>1000</v>
      </c>
      <c r="D26" s="14">
        <v>21061.5</v>
      </c>
      <c r="E26" s="278">
        <v>1</v>
      </c>
      <c r="F26" s="278">
        <v>21.061499999999999</v>
      </c>
      <c r="G26" s="408">
        <v>20.061499999999999</v>
      </c>
      <c r="H26" s="14"/>
      <c r="I26" s="345">
        <v>4.9846721331904396E-2</v>
      </c>
    </row>
    <row r="29" spans="2:12" ht="12.75" customHeight="1">
      <c r="B29" s="1073" t="s">
        <v>4388</v>
      </c>
      <c r="C29" s="1073"/>
      <c r="D29" s="1073"/>
      <c r="E29" s="1073"/>
      <c r="F29" s="1073"/>
      <c r="G29" s="1073"/>
      <c r="H29" s="1073"/>
      <c r="I29" s="1073"/>
      <c r="J29" s="1073"/>
      <c r="K29" s="1073"/>
      <c r="L29" s="1073"/>
    </row>
    <row r="30" spans="2:12">
      <c r="B30" s="1073"/>
      <c r="C30" s="1073"/>
      <c r="D30" s="1073"/>
      <c r="E30" s="1073"/>
      <c r="F30" s="1073"/>
      <c r="G30" s="1073"/>
      <c r="H30" s="1073"/>
      <c r="I30" s="1073"/>
      <c r="J30" s="1073"/>
      <c r="K30" s="1073"/>
      <c r="L30" s="1073"/>
    </row>
    <row r="31" spans="2:12">
      <c r="B31" s="1073"/>
      <c r="C31" s="1073"/>
      <c r="D31" s="1073"/>
      <c r="E31" s="1073"/>
      <c r="F31" s="1073"/>
      <c r="G31" s="1073"/>
      <c r="H31" s="1073"/>
      <c r="I31" s="1073"/>
      <c r="J31" s="1073"/>
      <c r="K31" s="1073"/>
      <c r="L31" s="1073"/>
    </row>
    <row r="32" spans="2:12">
      <c r="B32" s="1073"/>
      <c r="C32" s="1073"/>
      <c r="D32" s="1073"/>
      <c r="E32" s="1073"/>
      <c r="F32" s="1073"/>
      <c r="G32" s="1073"/>
      <c r="H32" s="1073"/>
      <c r="I32" s="1073"/>
      <c r="J32" s="1073"/>
      <c r="K32" s="1073"/>
      <c r="L32" s="1073"/>
    </row>
    <row r="33" spans="2:12">
      <c r="B33" s="1073"/>
      <c r="C33" s="1073"/>
      <c r="D33" s="1073"/>
      <c r="E33" s="1073"/>
      <c r="F33" s="1073"/>
      <c r="G33" s="1073"/>
      <c r="H33" s="1073"/>
      <c r="I33" s="1073"/>
      <c r="J33" s="1073"/>
      <c r="K33" s="1073"/>
      <c r="L33" s="1073"/>
    </row>
    <row r="34" spans="2:12">
      <c r="B34" s="1073"/>
      <c r="C34" s="1073"/>
      <c r="D34" s="1073"/>
      <c r="E34" s="1073"/>
      <c r="F34" s="1073"/>
      <c r="G34" s="1073"/>
      <c r="H34" s="1073"/>
      <c r="I34" s="1073"/>
      <c r="J34" s="1073"/>
      <c r="K34" s="1073"/>
      <c r="L34" s="1073"/>
    </row>
    <row r="35" spans="2:12">
      <c r="B35" s="1073"/>
      <c r="C35" s="1073"/>
      <c r="D35" s="1073"/>
      <c r="E35" s="1073"/>
      <c r="F35" s="1073"/>
      <c r="G35" s="1073"/>
      <c r="H35" s="1073"/>
      <c r="I35" s="1073"/>
      <c r="J35" s="1073"/>
      <c r="K35" s="1073"/>
      <c r="L35" s="1073"/>
    </row>
    <row r="36" spans="2:12">
      <c r="B36" s="1073"/>
      <c r="C36" s="1073"/>
      <c r="D36" s="1073"/>
      <c r="E36" s="1073"/>
      <c r="F36" s="1073"/>
      <c r="G36" s="1073"/>
      <c r="H36" s="1073"/>
      <c r="I36" s="1073"/>
      <c r="J36" s="1073"/>
      <c r="K36" s="1073"/>
      <c r="L36" s="1073"/>
    </row>
    <row r="37" spans="2:12">
      <c r="B37" s="1073"/>
      <c r="C37" s="1073"/>
      <c r="D37" s="1073"/>
      <c r="E37" s="1073"/>
      <c r="F37" s="1073"/>
      <c r="G37" s="1073"/>
      <c r="H37" s="1073"/>
      <c r="I37" s="1073"/>
      <c r="J37" s="1073"/>
      <c r="K37" s="1073"/>
      <c r="L37" s="1073"/>
    </row>
    <row r="38" spans="2:12">
      <c r="B38" s="1073"/>
      <c r="C38" s="1073"/>
      <c r="D38" s="1073"/>
      <c r="E38" s="1073"/>
      <c r="F38" s="1073"/>
      <c r="G38" s="1073"/>
      <c r="H38" s="1073"/>
      <c r="I38" s="1073"/>
      <c r="J38" s="1073"/>
      <c r="K38" s="1073"/>
      <c r="L38" s="1073"/>
    </row>
    <row r="39" spans="2:12">
      <c r="B39" s="838"/>
      <c r="C39" s="838"/>
      <c r="D39" s="838"/>
      <c r="E39" s="838"/>
      <c r="F39" s="838"/>
      <c r="G39" s="838"/>
      <c r="H39" s="838"/>
      <c r="I39" s="838"/>
      <c r="J39" s="838"/>
      <c r="K39" s="838"/>
      <c r="L39" s="838"/>
    </row>
    <row r="40" spans="2:12">
      <c r="B40" s="838"/>
      <c r="C40" s="838"/>
      <c r="D40" s="838"/>
      <c r="E40" s="838"/>
      <c r="F40" s="838"/>
      <c r="G40" s="838"/>
      <c r="H40" s="838"/>
      <c r="I40" s="838"/>
      <c r="J40" s="838"/>
      <c r="K40" s="838"/>
      <c r="L40" s="838"/>
    </row>
  </sheetData>
  <mergeCells count="4">
    <mergeCell ref="B3:G3"/>
    <mergeCell ref="C4:D4"/>
    <mergeCell ref="E4:G4"/>
    <mergeCell ref="B29:L38"/>
  </mergeCells>
  <hyperlinks>
    <hyperlink ref="A1" location="Contents!A1" display="Table of Contents" xr:uid="{9A8936DD-BBDE-43B2-93D9-20D7235BFD16}"/>
  </hyperlinks>
  <pageMargins left="0.7" right="0.7" top="0.75" bottom="0.75" header="0.3" footer="0.3"/>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D667A7-287F-4D4D-818B-C1CB4252355B}">
  <sheetPr>
    <tabColor theme="7" tint="-0.249977111117893"/>
  </sheetPr>
  <dimension ref="A1"/>
  <sheetViews>
    <sheetView workbookViewId="0"/>
  </sheetViews>
  <sheetFormatPr defaultRowHeight="15"/>
  <sheetData>
    <row r="1" spans="1:1">
      <c r="A1" s="232" t="s">
        <v>3717</v>
      </c>
    </row>
  </sheetData>
  <hyperlinks>
    <hyperlink ref="A1" location="Contents!A1" display="Table of Contents" xr:uid="{EDDB0CE3-FDE6-4A0B-ACF3-6C518E48D78C}"/>
  </hyperlinks>
  <pageMargins left="0.7" right="0.7" top="0.75" bottom="0.75" header="0.3" footer="0.3"/>
  <drawing r:id="rId1"/>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26F53F-D710-41D5-BCE8-45253DA8C772}">
  <sheetPr>
    <tabColor rgb="FFFFFF00"/>
  </sheetPr>
  <dimension ref="A1:G42"/>
  <sheetViews>
    <sheetView workbookViewId="0">
      <selection activeCell="B1" sqref="B1"/>
    </sheetView>
  </sheetViews>
  <sheetFormatPr defaultColWidth="9.140625" defaultRowHeight="12.75"/>
  <cols>
    <col min="1" max="1" width="17" style="35" bestFit="1" customWidth="1"/>
    <col min="2" max="2" width="9.140625" style="35"/>
    <col min="3" max="3" width="12.42578125" style="35" customWidth="1"/>
    <col min="4" max="4" width="12.28515625" style="35" customWidth="1"/>
    <col min="5" max="5" width="12.7109375" style="35" customWidth="1"/>
    <col min="6" max="16384" width="9.140625" style="35"/>
  </cols>
  <sheetData>
    <row r="1" spans="1:6" ht="15">
      <c r="A1" s="232" t="s">
        <v>3717</v>
      </c>
      <c r="B1" s="488" t="s">
        <v>3903</v>
      </c>
      <c r="C1" s="475"/>
      <c r="D1" s="475"/>
      <c r="E1" s="475"/>
      <c r="F1" s="475"/>
    </row>
    <row r="2" spans="1:6">
      <c r="B2" s="246"/>
      <c r="C2" s="246"/>
      <c r="D2" s="246"/>
      <c r="E2" s="246"/>
      <c r="F2" s="246"/>
    </row>
    <row r="3" spans="1:6">
      <c r="B3" s="475"/>
      <c r="C3" s="478" t="s">
        <v>3899</v>
      </c>
      <c r="D3" s="475"/>
      <c r="E3" s="475"/>
      <c r="F3" s="32"/>
    </row>
    <row r="4" spans="1:6" ht="38.25">
      <c r="B4" s="477"/>
      <c r="C4" s="491" t="s">
        <v>3900</v>
      </c>
      <c r="D4" s="491" t="s">
        <v>3901</v>
      </c>
      <c r="E4" s="491" t="s">
        <v>3902</v>
      </c>
      <c r="F4" s="473"/>
    </row>
    <row r="5" spans="1:6">
      <c r="B5" s="480">
        <v>2010</v>
      </c>
      <c r="C5" s="481">
        <v>220.43600238886785</v>
      </c>
      <c r="D5" s="481">
        <v>21.476006446697333</v>
      </c>
      <c r="E5" s="481">
        <v>241.91200883556516</v>
      </c>
      <c r="F5" s="482"/>
    </row>
    <row r="6" spans="1:6">
      <c r="B6" s="480">
        <v>2011</v>
      </c>
      <c r="C6" s="481">
        <v>262.27584253128947</v>
      </c>
      <c r="D6" s="481">
        <v>22.415472763052676</v>
      </c>
      <c r="E6" s="481">
        <v>284.69131529434213</v>
      </c>
      <c r="F6" s="482"/>
    </row>
    <row r="7" spans="1:6">
      <c r="B7" s="480">
        <v>2012</v>
      </c>
      <c r="C7" s="481">
        <v>306.19079198487083</v>
      </c>
      <c r="D7" s="481">
        <v>23.6146736387958</v>
      </c>
      <c r="E7" s="481">
        <v>329.80546562366663</v>
      </c>
      <c r="F7" s="482"/>
    </row>
    <row r="8" spans="1:6">
      <c r="B8" s="480">
        <v>2013</v>
      </c>
      <c r="C8" s="481">
        <v>349.06952660144395</v>
      </c>
      <c r="D8" s="481">
        <v>24.836926319760153</v>
      </c>
      <c r="E8" s="481">
        <v>373.90645292120411</v>
      </c>
      <c r="F8" s="482"/>
    </row>
    <row r="9" spans="1:6">
      <c r="B9" s="480">
        <v>2014</v>
      </c>
      <c r="C9" s="481">
        <v>382.63768283903346</v>
      </c>
      <c r="D9" s="481">
        <v>25.959028764737845</v>
      </c>
      <c r="E9" s="481">
        <v>408.59671160377127</v>
      </c>
      <c r="F9" s="482"/>
    </row>
    <row r="10" spans="1:6">
      <c r="B10" s="480">
        <v>2015</v>
      </c>
      <c r="C10" s="481">
        <v>408.09225306439936</v>
      </c>
      <c r="D10" s="481">
        <v>27.050987026688507</v>
      </c>
      <c r="E10" s="481">
        <v>435.14324009108782</v>
      </c>
      <c r="F10" s="482"/>
    </row>
    <row r="11" spans="1:6">
      <c r="B11" s="480">
        <v>2016</v>
      </c>
      <c r="C11" s="481">
        <v>428.34300000000002</v>
      </c>
      <c r="D11" s="481">
        <v>27.936</v>
      </c>
      <c r="E11" s="481">
        <v>456.28</v>
      </c>
      <c r="F11" s="482"/>
    </row>
    <row r="12" spans="1:6">
      <c r="B12" s="483">
        <v>2017</v>
      </c>
      <c r="C12" s="484">
        <v>443.69499999999999</v>
      </c>
      <c r="D12" s="485">
        <v>28.783999999999999</v>
      </c>
      <c r="E12" s="484">
        <v>472.47899999999998</v>
      </c>
      <c r="F12" s="482"/>
    </row>
    <row r="13" spans="1:6">
      <c r="B13" s="483">
        <v>2018</v>
      </c>
      <c r="C13" s="484">
        <v>452.23099999999999</v>
      </c>
      <c r="D13" s="485">
        <v>29.728000000000002</v>
      </c>
      <c r="E13" s="484">
        <v>481.959</v>
      </c>
      <c r="F13" s="482"/>
    </row>
    <row r="14" spans="1:6">
      <c r="B14" s="483">
        <v>2019</v>
      </c>
      <c r="C14" s="481">
        <v>447.59462964539841</v>
      </c>
      <c r="D14" s="486">
        <v>30.406758841982469</v>
      </c>
      <c r="E14" s="481">
        <v>478.00138848738089</v>
      </c>
      <c r="F14" s="32"/>
    </row>
    <row r="15" spans="1:6">
      <c r="B15" s="480">
        <v>2020</v>
      </c>
      <c r="C15" s="487">
        <v>469.35490955764385</v>
      </c>
      <c r="D15" s="487">
        <v>31.285166754777432</v>
      </c>
      <c r="E15" s="487">
        <v>500.64007631242129</v>
      </c>
      <c r="F15" s="32"/>
    </row>
    <row r="16" spans="1:6">
      <c r="B16" s="32"/>
      <c r="C16" s="32"/>
      <c r="D16" s="32"/>
      <c r="E16" s="32"/>
      <c r="F16" s="32"/>
    </row>
    <row r="17" spans="2:7" ht="12.75" customHeight="1">
      <c r="B17" s="1076" t="s">
        <v>4437</v>
      </c>
      <c r="C17" s="1076"/>
      <c r="D17" s="1076"/>
      <c r="E17" s="1076"/>
      <c r="F17" s="1076"/>
      <c r="G17" s="1076"/>
    </row>
    <row r="18" spans="2:7">
      <c r="B18" s="1076"/>
      <c r="C18" s="1076"/>
      <c r="D18" s="1076"/>
      <c r="E18" s="1076"/>
      <c r="F18" s="1076"/>
      <c r="G18" s="1076"/>
    </row>
    <row r="19" spans="2:7">
      <c r="B19" s="1076"/>
      <c r="C19" s="1076"/>
      <c r="D19" s="1076"/>
      <c r="E19" s="1076"/>
      <c r="F19" s="1076"/>
      <c r="G19" s="1076"/>
    </row>
    <row r="20" spans="2:7">
      <c r="B20" s="1076"/>
      <c r="C20" s="1076"/>
      <c r="D20" s="1076"/>
      <c r="E20" s="1076"/>
      <c r="F20" s="1076"/>
      <c r="G20" s="1076"/>
    </row>
    <row r="21" spans="2:7">
      <c r="B21" s="1076"/>
      <c r="C21" s="1076"/>
      <c r="D21" s="1076"/>
      <c r="E21" s="1076"/>
      <c r="F21" s="1076"/>
      <c r="G21" s="1076"/>
    </row>
    <row r="23" spans="2:7" ht="12.75" customHeight="1">
      <c r="B23" s="1076" t="s">
        <v>4389</v>
      </c>
      <c r="C23" s="1076"/>
      <c r="D23" s="1076"/>
      <c r="E23" s="1076"/>
      <c r="F23" s="1076"/>
      <c r="G23" s="1076"/>
    </row>
    <row r="24" spans="2:7">
      <c r="B24" s="1076"/>
      <c r="C24" s="1076"/>
      <c r="D24" s="1076"/>
      <c r="E24" s="1076"/>
      <c r="F24" s="1076"/>
      <c r="G24" s="1076"/>
    </row>
    <row r="25" spans="2:7">
      <c r="B25" s="1076"/>
      <c r="C25" s="1076"/>
      <c r="D25" s="1076"/>
      <c r="E25" s="1076"/>
      <c r="F25" s="1076"/>
      <c r="G25" s="1076"/>
    </row>
    <row r="26" spans="2:7">
      <c r="B26" s="1076"/>
      <c r="C26" s="1076"/>
      <c r="D26" s="1076"/>
      <c r="E26" s="1076"/>
      <c r="F26" s="1076"/>
      <c r="G26" s="1076"/>
    </row>
    <row r="27" spans="2:7">
      <c r="B27" s="1076"/>
      <c r="C27" s="1076"/>
      <c r="D27" s="1076"/>
      <c r="E27" s="1076"/>
      <c r="F27" s="1076"/>
      <c r="G27" s="1076"/>
    </row>
    <row r="28" spans="2:7">
      <c r="B28" s="1076"/>
      <c r="C28" s="1076"/>
      <c r="D28" s="1076"/>
      <c r="E28" s="1076"/>
      <c r="F28" s="1076"/>
      <c r="G28" s="1076"/>
    </row>
    <row r="29" spans="2:7">
      <c r="B29" s="1076"/>
      <c r="C29" s="1076"/>
      <c r="D29" s="1076"/>
      <c r="E29" s="1076"/>
      <c r="F29" s="1076"/>
      <c r="G29" s="1076"/>
    </row>
    <row r="30" spans="2:7">
      <c r="B30" s="1076"/>
      <c r="C30" s="1076"/>
      <c r="D30" s="1076"/>
      <c r="E30" s="1076"/>
      <c r="F30" s="1076"/>
      <c r="G30" s="1076"/>
    </row>
    <row r="31" spans="2:7">
      <c r="B31" s="1076"/>
      <c r="C31" s="1076"/>
      <c r="D31" s="1076"/>
      <c r="E31" s="1076"/>
      <c r="F31" s="1076"/>
      <c r="G31" s="1076"/>
    </row>
    <row r="32" spans="2:7">
      <c r="B32" s="1076"/>
      <c r="C32" s="1076"/>
      <c r="D32" s="1076"/>
      <c r="E32" s="1076"/>
      <c r="F32" s="1076"/>
      <c r="G32" s="1076"/>
    </row>
    <row r="33" spans="2:7">
      <c r="B33" s="1076"/>
      <c r="C33" s="1076"/>
      <c r="D33" s="1076"/>
      <c r="E33" s="1076"/>
      <c r="F33" s="1076"/>
      <c r="G33" s="1076"/>
    </row>
    <row r="34" spans="2:7">
      <c r="B34" s="1076"/>
      <c r="C34" s="1076"/>
      <c r="D34" s="1076"/>
      <c r="E34" s="1076"/>
      <c r="F34" s="1076"/>
      <c r="G34" s="1076"/>
    </row>
    <row r="35" spans="2:7">
      <c r="B35" s="1076"/>
      <c r="C35" s="1076"/>
      <c r="D35" s="1076"/>
      <c r="E35" s="1076"/>
      <c r="F35" s="1076"/>
      <c r="G35" s="1076"/>
    </row>
    <row r="36" spans="2:7">
      <c r="B36" s="1076"/>
      <c r="C36" s="1076"/>
      <c r="D36" s="1076"/>
      <c r="E36" s="1076"/>
      <c r="F36" s="1076"/>
      <c r="G36" s="1076"/>
    </row>
    <row r="37" spans="2:7">
      <c r="B37" s="1076"/>
      <c r="C37" s="1076"/>
      <c r="D37" s="1076"/>
      <c r="E37" s="1076"/>
      <c r="F37" s="1076"/>
      <c r="G37" s="1076"/>
    </row>
    <row r="38" spans="2:7">
      <c r="B38" s="1076"/>
      <c r="C38" s="1076"/>
      <c r="D38" s="1076"/>
      <c r="E38" s="1076"/>
      <c r="F38" s="1076"/>
      <c r="G38" s="1076"/>
    </row>
    <row r="39" spans="2:7">
      <c r="B39" s="1076"/>
      <c r="C39" s="1076"/>
      <c r="D39" s="1076"/>
      <c r="E39" s="1076"/>
      <c r="F39" s="1076"/>
      <c r="G39" s="1076"/>
    </row>
    <row r="40" spans="2:7">
      <c r="B40" s="1076"/>
      <c r="C40" s="1076"/>
      <c r="D40" s="1076"/>
      <c r="E40" s="1076"/>
      <c r="F40" s="1076"/>
      <c r="G40" s="1076"/>
    </row>
    <row r="41" spans="2:7">
      <c r="B41" s="1076"/>
      <c r="C41" s="1076"/>
      <c r="D41" s="1076"/>
      <c r="E41" s="1076"/>
      <c r="F41" s="1076"/>
      <c r="G41" s="1076"/>
    </row>
    <row r="42" spans="2:7">
      <c r="B42" s="1076"/>
      <c r="C42" s="1076"/>
      <c r="D42" s="1076"/>
      <c r="E42" s="1076"/>
      <c r="F42" s="1076"/>
      <c r="G42" s="1076"/>
    </row>
  </sheetData>
  <mergeCells count="2">
    <mergeCell ref="B17:G21"/>
    <mergeCell ref="B23:G42"/>
  </mergeCells>
  <hyperlinks>
    <hyperlink ref="A1" location="Contents!A1" display="Table of Contents" xr:uid="{D09983FD-49D2-4D89-A52C-99200CD0B390}"/>
  </hyperlinks>
  <pageMargins left="0.7" right="0.7" top="0.75" bottom="0.75" header="0.3" footer="0.3"/>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512513-1D19-42AD-8100-C819B0C84C9E}">
  <sheetPr>
    <tabColor theme="7" tint="-0.249977111117893"/>
  </sheetPr>
  <dimension ref="A1"/>
  <sheetViews>
    <sheetView workbookViewId="0"/>
  </sheetViews>
  <sheetFormatPr defaultRowHeight="15"/>
  <sheetData>
    <row r="1" spans="1:1">
      <c r="A1" s="232" t="s">
        <v>3717</v>
      </c>
    </row>
  </sheetData>
  <hyperlinks>
    <hyperlink ref="A1" location="Contents!A1" display="Table of Contents" xr:uid="{FCA84E0D-1B58-48FA-B2B3-C8D872F68279}"/>
  </hyperlinks>
  <pageMargins left="0.7" right="0.7" top="0.75" bottom="0.75" header="0.3" footer="0.3"/>
  <drawing r:id="rId1"/>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875E7E-2616-4843-A582-FB8B7D972813}">
  <sheetPr>
    <tabColor rgb="FFFFFF00"/>
  </sheetPr>
  <dimension ref="A1:G53"/>
  <sheetViews>
    <sheetView workbookViewId="0"/>
  </sheetViews>
  <sheetFormatPr defaultRowHeight="15"/>
  <cols>
    <col min="1" max="1" width="17" bestFit="1" customWidth="1"/>
    <col min="3" max="3" width="16" customWidth="1"/>
    <col min="4" max="4" width="14.140625" customWidth="1"/>
    <col min="5" max="5" width="14.5703125" customWidth="1"/>
    <col min="6" max="6" width="12.85546875" customWidth="1"/>
    <col min="7" max="7" width="14.42578125" customWidth="1"/>
  </cols>
  <sheetData>
    <row r="1" spans="1:7" ht="18">
      <c r="A1" s="232" t="s">
        <v>3717</v>
      </c>
      <c r="B1" s="488" t="s">
        <v>3913</v>
      </c>
      <c r="C1" s="492"/>
      <c r="D1" s="492"/>
      <c r="E1" s="492"/>
      <c r="F1" s="492"/>
      <c r="G1" s="492"/>
    </row>
    <row r="2" spans="1:7">
      <c r="B2" s="6"/>
      <c r="C2" s="493"/>
      <c r="D2" s="493"/>
      <c r="E2" s="493"/>
      <c r="F2" s="493"/>
      <c r="G2" s="493"/>
    </row>
    <row r="3" spans="1:7" ht="51.75">
      <c r="B3" s="494" t="s">
        <v>3904</v>
      </c>
      <c r="C3" s="494" t="s">
        <v>0</v>
      </c>
      <c r="D3" s="495" t="s">
        <v>3905</v>
      </c>
      <c r="E3" s="491" t="s">
        <v>3906</v>
      </c>
      <c r="F3" s="491" t="s">
        <v>3907</v>
      </c>
      <c r="G3" s="495" t="s">
        <v>3908</v>
      </c>
    </row>
    <row r="4" spans="1:7">
      <c r="B4" s="496">
        <v>1</v>
      </c>
      <c r="C4" s="497" t="s">
        <v>89</v>
      </c>
      <c r="D4" s="498">
        <v>4867.8</v>
      </c>
      <c r="E4" s="499">
        <v>13092.7482</v>
      </c>
      <c r="F4" s="498">
        <v>0</v>
      </c>
      <c r="G4" s="500">
        <v>-0.03</v>
      </c>
    </row>
    <row r="5" spans="1:7">
      <c r="B5" s="496">
        <v>2</v>
      </c>
      <c r="C5" s="497" t="s">
        <v>177</v>
      </c>
      <c r="D5" s="498">
        <v>691.6</v>
      </c>
      <c r="E5" s="499">
        <v>657.3</v>
      </c>
      <c r="F5" s="498">
        <v>0</v>
      </c>
      <c r="G5" s="500">
        <v>0.02</v>
      </c>
    </row>
    <row r="6" spans="1:7">
      <c r="B6" s="496">
        <v>3</v>
      </c>
      <c r="C6" s="497" t="s">
        <v>41</v>
      </c>
      <c r="D6" s="498">
        <v>145.09529999999998</v>
      </c>
      <c r="E6" s="499">
        <v>1016.0667999999999</v>
      </c>
      <c r="F6" s="498">
        <v>0</v>
      </c>
      <c r="G6" s="500">
        <v>-0.1</v>
      </c>
    </row>
    <row r="7" spans="1:7">
      <c r="B7" s="496">
        <v>4</v>
      </c>
      <c r="C7" s="497" t="s">
        <v>72</v>
      </c>
      <c r="D7" s="498">
        <v>471.51999999999992</v>
      </c>
      <c r="E7" s="499">
        <v>22.652000000000001</v>
      </c>
      <c r="F7" s="498">
        <v>497.56699999999995</v>
      </c>
      <c r="G7" s="500">
        <v>7.0000000000000007E-2</v>
      </c>
    </row>
    <row r="8" spans="1:7">
      <c r="B8" s="496">
        <v>5</v>
      </c>
      <c r="C8" s="497" t="s">
        <v>180</v>
      </c>
      <c r="D8" s="498">
        <v>31.113599999999998</v>
      </c>
      <c r="E8" s="499">
        <v>1.4</v>
      </c>
      <c r="F8" s="498">
        <v>472.54059999999998</v>
      </c>
      <c r="G8" s="500">
        <v>-0.16</v>
      </c>
    </row>
    <row r="9" spans="1:7">
      <c r="B9" s="496">
        <v>6</v>
      </c>
      <c r="C9" s="497" t="s">
        <v>148</v>
      </c>
      <c r="D9" s="498">
        <v>381.19479999999999</v>
      </c>
      <c r="E9" s="499">
        <v>69.221599999999995</v>
      </c>
      <c r="F9" s="498">
        <v>0</v>
      </c>
      <c r="G9" s="501" t="s">
        <v>3909</v>
      </c>
    </row>
    <row r="10" spans="1:7">
      <c r="B10" s="496">
        <v>7</v>
      </c>
      <c r="C10" s="497" t="s">
        <v>132</v>
      </c>
      <c r="D10" s="498">
        <v>102.2</v>
      </c>
      <c r="E10" s="499">
        <v>11.34</v>
      </c>
      <c r="F10" s="498">
        <v>266</v>
      </c>
      <c r="G10" s="500">
        <v>-0.02</v>
      </c>
    </row>
    <row r="11" spans="1:7">
      <c r="B11" s="496">
        <v>8</v>
      </c>
      <c r="C11" s="497" t="s">
        <v>163</v>
      </c>
      <c r="D11" s="498">
        <v>91.055999999999997</v>
      </c>
      <c r="E11" s="499">
        <v>98.7</v>
      </c>
      <c r="F11" s="498">
        <v>74.48</v>
      </c>
      <c r="G11" s="500">
        <v>-0.08</v>
      </c>
    </row>
    <row r="12" spans="1:7">
      <c r="B12" s="496">
        <v>9</v>
      </c>
      <c r="C12" s="497" t="s">
        <v>152</v>
      </c>
      <c r="D12" s="498">
        <v>244.99999999999997</v>
      </c>
      <c r="E12" s="499">
        <v>0</v>
      </c>
      <c r="F12" s="498">
        <v>0</v>
      </c>
      <c r="G12" s="502">
        <v>-0.03</v>
      </c>
    </row>
    <row r="13" spans="1:7">
      <c r="B13" s="496">
        <v>10</v>
      </c>
      <c r="C13" s="497" t="s">
        <v>149</v>
      </c>
      <c r="D13" s="498">
        <v>212.1</v>
      </c>
      <c r="E13" s="499">
        <v>0.48999999999999994</v>
      </c>
      <c r="F13" s="498">
        <v>0</v>
      </c>
      <c r="G13" s="500">
        <v>-0.16</v>
      </c>
    </row>
    <row r="14" spans="1:7">
      <c r="B14" s="496">
        <v>11</v>
      </c>
      <c r="C14" s="497" t="s">
        <v>173</v>
      </c>
      <c r="D14" s="498">
        <v>123.9511</v>
      </c>
      <c r="E14" s="499">
        <v>5.2772999999999994</v>
      </c>
      <c r="F14" s="498">
        <v>1.9585999999999999</v>
      </c>
      <c r="G14" s="500">
        <v>-0.1</v>
      </c>
    </row>
    <row r="15" spans="1:7">
      <c r="B15" s="496">
        <v>12</v>
      </c>
      <c r="C15" s="497" t="s">
        <v>168</v>
      </c>
      <c r="D15" s="498">
        <v>111.489</v>
      </c>
      <c r="E15" s="499">
        <v>1.2809999999999999</v>
      </c>
      <c r="F15" s="498">
        <v>0</v>
      </c>
      <c r="G15" s="500">
        <v>-0.44</v>
      </c>
    </row>
    <row r="16" spans="1:7">
      <c r="B16" s="496">
        <v>13</v>
      </c>
      <c r="C16" s="497" t="s">
        <v>54</v>
      </c>
      <c r="D16" s="498">
        <v>20.276899999999998</v>
      </c>
      <c r="E16" s="499">
        <v>51.926000000000002</v>
      </c>
      <c r="F16" s="498">
        <v>39.640299999999996</v>
      </c>
      <c r="G16" s="500">
        <v>0</v>
      </c>
    </row>
    <row r="17" spans="2:7">
      <c r="B17" s="496">
        <v>14</v>
      </c>
      <c r="C17" s="497" t="s">
        <v>153</v>
      </c>
      <c r="D17" s="498">
        <v>75.775000000000006</v>
      </c>
      <c r="E17" s="499">
        <v>10.29</v>
      </c>
      <c r="F17" s="498">
        <v>0</v>
      </c>
      <c r="G17" s="500">
        <v>-0.19</v>
      </c>
    </row>
    <row r="18" spans="2:7">
      <c r="B18" s="496">
        <v>15</v>
      </c>
      <c r="C18" s="497" t="s">
        <v>165</v>
      </c>
      <c r="D18" s="498">
        <v>33.6</v>
      </c>
      <c r="E18" s="499">
        <v>18.899999999999999</v>
      </c>
      <c r="F18" s="498">
        <v>0</v>
      </c>
      <c r="G18" s="500">
        <v>7.0000000000000007E-2</v>
      </c>
    </row>
    <row r="19" spans="2:7">
      <c r="B19" s="496">
        <v>16</v>
      </c>
      <c r="C19" s="497" t="s">
        <v>134</v>
      </c>
      <c r="D19" s="498">
        <v>50.546999999999997</v>
      </c>
      <c r="E19" s="499">
        <v>0.97999999999999987</v>
      </c>
      <c r="F19" s="498">
        <v>1.2110000000000001</v>
      </c>
      <c r="G19" s="503">
        <v>-0.17</v>
      </c>
    </row>
    <row r="20" spans="2:7">
      <c r="B20" s="496">
        <v>17</v>
      </c>
      <c r="C20" s="497" t="s">
        <v>141</v>
      </c>
      <c r="D20" s="498">
        <v>52.229099999999995</v>
      </c>
      <c r="E20" s="499">
        <v>0</v>
      </c>
      <c r="F20" s="498">
        <v>0</v>
      </c>
      <c r="G20" s="500">
        <v>7.0000000000000007E-2</v>
      </c>
    </row>
    <row r="21" spans="2:7">
      <c r="B21" s="504" t="s">
        <v>3910</v>
      </c>
      <c r="C21" s="497" t="s">
        <v>164</v>
      </c>
      <c r="D21" s="498">
        <v>50.208899999999993</v>
      </c>
      <c r="E21" s="499">
        <v>0</v>
      </c>
      <c r="F21" s="498">
        <v>0</v>
      </c>
      <c r="G21" s="500">
        <v>-0.06</v>
      </c>
    </row>
    <row r="22" spans="2:7">
      <c r="B22" s="504" t="s">
        <v>3911</v>
      </c>
      <c r="C22" s="497" t="s">
        <v>169</v>
      </c>
      <c r="D22" s="498">
        <v>47.911779999999993</v>
      </c>
      <c r="E22" s="499">
        <v>0.87821999999999989</v>
      </c>
      <c r="F22" s="498">
        <v>0</v>
      </c>
      <c r="G22" s="500">
        <v>0.01</v>
      </c>
    </row>
    <row r="23" spans="2:7">
      <c r="B23" s="496">
        <v>20</v>
      </c>
      <c r="C23" s="497" t="s">
        <v>176</v>
      </c>
      <c r="D23" s="498">
        <v>35.765799999999999</v>
      </c>
      <c r="E23" s="499">
        <v>0</v>
      </c>
      <c r="F23" s="498">
        <v>0</v>
      </c>
      <c r="G23" s="500">
        <v>-0.19</v>
      </c>
    </row>
    <row r="24" spans="2:7" s="40" customFormat="1">
      <c r="B24" s="505"/>
      <c r="C24" s="506"/>
      <c r="D24" s="507"/>
      <c r="E24" s="508"/>
      <c r="F24" s="507"/>
      <c r="G24" s="509"/>
    </row>
    <row r="25" spans="2:7" ht="15" customHeight="1">
      <c r="B25" s="1076" t="s">
        <v>3912</v>
      </c>
      <c r="C25" s="1076"/>
      <c r="D25" s="1076"/>
      <c r="E25" s="1076"/>
      <c r="F25" s="1076"/>
      <c r="G25" s="1076"/>
    </row>
    <row r="26" spans="2:7" ht="15.75" customHeight="1">
      <c r="B26" s="1076"/>
      <c r="C26" s="1076"/>
      <c r="D26" s="1076"/>
      <c r="E26" s="1076"/>
      <c r="F26" s="1076"/>
      <c r="G26" s="1076"/>
    </row>
    <row r="27" spans="2:7">
      <c r="B27" s="1076"/>
      <c r="C27" s="1076"/>
      <c r="D27" s="1076"/>
      <c r="E27" s="1076"/>
      <c r="F27" s="1076"/>
      <c r="G27" s="1076"/>
    </row>
    <row r="28" spans="2:7">
      <c r="B28" s="489"/>
      <c r="C28" s="489"/>
      <c r="D28" s="489"/>
      <c r="E28" s="489"/>
      <c r="F28" s="489"/>
      <c r="G28" s="489"/>
    </row>
    <row r="29" spans="2:7" ht="15" customHeight="1">
      <c r="B29" s="1076" t="s">
        <v>4390</v>
      </c>
      <c r="C29" s="1076"/>
      <c r="D29" s="1076"/>
      <c r="E29" s="1076"/>
      <c r="F29" s="1076"/>
      <c r="G29" s="1076"/>
    </row>
    <row r="30" spans="2:7">
      <c r="B30" s="1076"/>
      <c r="C30" s="1076"/>
      <c r="D30" s="1076"/>
      <c r="E30" s="1076"/>
      <c r="F30" s="1076"/>
      <c r="G30" s="1076"/>
    </row>
    <row r="31" spans="2:7">
      <c r="B31" s="1076"/>
      <c r="C31" s="1076"/>
      <c r="D31" s="1076"/>
      <c r="E31" s="1076"/>
      <c r="F31" s="1076"/>
      <c r="G31" s="1076"/>
    </row>
    <row r="32" spans="2:7">
      <c r="B32" s="1076"/>
      <c r="C32" s="1076"/>
      <c r="D32" s="1076"/>
      <c r="E32" s="1076"/>
      <c r="F32" s="1076"/>
      <c r="G32" s="1076"/>
    </row>
    <row r="33" spans="2:7">
      <c r="B33" s="1076"/>
      <c r="C33" s="1076"/>
      <c r="D33" s="1076"/>
      <c r="E33" s="1076"/>
      <c r="F33" s="1076"/>
      <c r="G33" s="1076"/>
    </row>
    <row r="34" spans="2:7">
      <c r="B34" s="1076"/>
      <c r="C34" s="1076"/>
      <c r="D34" s="1076"/>
      <c r="E34" s="1076"/>
      <c r="F34" s="1076"/>
      <c r="G34" s="1076"/>
    </row>
    <row r="35" spans="2:7">
      <c r="B35" s="1076"/>
      <c r="C35" s="1076"/>
      <c r="D35" s="1076"/>
      <c r="E35" s="1076"/>
      <c r="F35" s="1076"/>
      <c r="G35" s="1076"/>
    </row>
    <row r="36" spans="2:7">
      <c r="B36" s="1076"/>
      <c r="C36" s="1076"/>
      <c r="D36" s="1076"/>
      <c r="E36" s="1076"/>
      <c r="F36" s="1076"/>
      <c r="G36" s="1076"/>
    </row>
    <row r="37" spans="2:7">
      <c r="B37" s="1076"/>
      <c r="C37" s="1076"/>
      <c r="D37" s="1076"/>
      <c r="E37" s="1076"/>
      <c r="F37" s="1076"/>
      <c r="G37" s="1076"/>
    </row>
    <row r="38" spans="2:7">
      <c r="B38" s="1076"/>
      <c r="C38" s="1076"/>
      <c r="D38" s="1076"/>
      <c r="E38" s="1076"/>
      <c r="F38" s="1076"/>
      <c r="G38" s="1076"/>
    </row>
    <row r="39" spans="2:7">
      <c r="B39" s="1076"/>
      <c r="C39" s="1076"/>
      <c r="D39" s="1076"/>
      <c r="E39" s="1076"/>
      <c r="F39" s="1076"/>
      <c r="G39" s="1076"/>
    </row>
    <row r="40" spans="2:7">
      <c r="B40" s="1076"/>
      <c r="C40" s="1076"/>
      <c r="D40" s="1076"/>
      <c r="E40" s="1076"/>
      <c r="F40" s="1076"/>
      <c r="G40" s="1076"/>
    </row>
    <row r="41" spans="2:7">
      <c r="B41" s="1076"/>
      <c r="C41" s="1076"/>
      <c r="D41" s="1076"/>
      <c r="E41" s="1076"/>
      <c r="F41" s="1076"/>
      <c r="G41" s="1076"/>
    </row>
    <row r="42" spans="2:7">
      <c r="B42" s="1076"/>
      <c r="C42" s="1076"/>
      <c r="D42" s="1076"/>
      <c r="E42" s="1076"/>
      <c r="F42" s="1076"/>
      <c r="G42" s="1076"/>
    </row>
    <row r="43" spans="2:7">
      <c r="B43" s="1076"/>
      <c r="C43" s="1076"/>
      <c r="D43" s="1076"/>
      <c r="E43" s="1076"/>
      <c r="F43" s="1076"/>
      <c r="G43" s="1076"/>
    </row>
    <row r="44" spans="2:7">
      <c r="B44" s="1076"/>
      <c r="C44" s="1076"/>
      <c r="D44" s="1076"/>
      <c r="E44" s="1076"/>
      <c r="F44" s="1076"/>
      <c r="G44" s="1076"/>
    </row>
    <row r="45" spans="2:7">
      <c r="B45" s="1076"/>
      <c r="C45" s="1076"/>
      <c r="D45" s="1076"/>
      <c r="E45" s="1076"/>
      <c r="F45" s="1076"/>
      <c r="G45" s="1076"/>
    </row>
    <row r="46" spans="2:7">
      <c r="B46" s="1076"/>
      <c r="C46" s="1076"/>
      <c r="D46" s="1076"/>
      <c r="E46" s="1076"/>
      <c r="F46" s="1076"/>
      <c r="G46" s="1076"/>
    </row>
    <row r="47" spans="2:7">
      <c r="B47" s="1076"/>
      <c r="C47" s="1076"/>
      <c r="D47" s="1076"/>
      <c r="E47" s="1076"/>
      <c r="F47" s="1076"/>
      <c r="G47" s="1076"/>
    </row>
    <row r="48" spans="2:7">
      <c r="B48" s="1076"/>
      <c r="C48" s="1076"/>
      <c r="D48" s="1076"/>
      <c r="E48" s="1076"/>
      <c r="F48" s="1076"/>
      <c r="G48" s="1076"/>
    </row>
    <row r="49" spans="2:7">
      <c r="B49" s="1076"/>
      <c r="C49" s="1076"/>
      <c r="D49" s="1076"/>
      <c r="E49" s="1076"/>
      <c r="F49" s="1076"/>
      <c r="G49" s="1076"/>
    </row>
    <row r="50" spans="2:7">
      <c r="B50" s="1076"/>
      <c r="C50" s="1076"/>
      <c r="D50" s="1076"/>
      <c r="E50" s="1076"/>
      <c r="F50" s="1076"/>
      <c r="G50" s="1076"/>
    </row>
    <row r="51" spans="2:7">
      <c r="B51" s="1076"/>
      <c r="C51" s="1076"/>
      <c r="D51" s="1076"/>
      <c r="E51" s="1076"/>
      <c r="F51" s="1076"/>
      <c r="G51" s="1076"/>
    </row>
    <row r="52" spans="2:7">
      <c r="B52" s="489"/>
      <c r="C52" s="489"/>
      <c r="D52" s="489"/>
      <c r="E52" s="489"/>
      <c r="F52" s="489"/>
      <c r="G52" s="489"/>
    </row>
    <row r="53" spans="2:7">
      <c r="B53" s="489"/>
      <c r="C53" s="489"/>
      <c r="D53" s="489"/>
      <c r="E53" s="489"/>
      <c r="F53" s="489"/>
      <c r="G53" s="489"/>
    </row>
  </sheetData>
  <mergeCells count="2">
    <mergeCell ref="B25:G27"/>
    <mergeCell ref="B29:G51"/>
  </mergeCells>
  <hyperlinks>
    <hyperlink ref="A1" location="Contents!A1" display="Table of Contents" xr:uid="{AB7F9F7C-427C-4FAC-9291-B18CA8E1EAE6}"/>
  </hyperlinks>
  <pageMargins left="0.7" right="0.7" top="0.75" bottom="0.75" header="0.3" footer="0.3"/>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53A468-5FFB-4685-AB55-45283BF80102}">
  <sheetPr>
    <tabColor theme="7" tint="-0.249977111117893"/>
  </sheetPr>
  <dimension ref="A1"/>
  <sheetViews>
    <sheetView workbookViewId="0"/>
  </sheetViews>
  <sheetFormatPr defaultRowHeight="15"/>
  <sheetData>
    <row r="1" spans="1:1">
      <c r="A1" s="232" t="s">
        <v>3717</v>
      </c>
    </row>
  </sheetData>
  <hyperlinks>
    <hyperlink ref="A1" location="Contents!A1" display="Table of Contents" xr:uid="{8E010A0B-7352-4726-9CC5-7957C2300E73}"/>
  </hyperlinks>
  <pageMargins left="0.7" right="0.7" top="0.75" bottom="0.75" header="0.3" footer="0.3"/>
  <drawing r:id="rId1"/>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35720B-97DC-465E-8D4B-B7A4D52BFAEA}">
  <sheetPr>
    <tabColor rgb="FFFFFF00"/>
  </sheetPr>
  <dimension ref="A1:G28"/>
  <sheetViews>
    <sheetView workbookViewId="0">
      <selection activeCell="B1" sqref="B1"/>
    </sheetView>
  </sheetViews>
  <sheetFormatPr defaultRowHeight="15"/>
  <cols>
    <col min="1" max="1" width="17" bestFit="1" customWidth="1"/>
    <col min="3" max="3" width="17.28515625" customWidth="1"/>
    <col min="4" max="4" width="16.7109375" customWidth="1"/>
    <col min="5" max="5" width="14.85546875" customWidth="1"/>
    <col min="6" max="6" width="15.5703125" customWidth="1"/>
  </cols>
  <sheetData>
    <row r="1" spans="1:7">
      <c r="A1" s="232" t="s">
        <v>3717</v>
      </c>
      <c r="B1" s="488" t="s">
        <v>3920</v>
      </c>
      <c r="C1" s="488"/>
      <c r="D1" s="488"/>
      <c r="E1" s="488"/>
      <c r="F1" s="488"/>
      <c r="G1" s="488"/>
    </row>
    <row r="2" spans="1:7" ht="15.75">
      <c r="B2" s="32"/>
      <c r="C2" s="33"/>
      <c r="D2" s="31"/>
      <c r="E2" s="31"/>
      <c r="F2" s="31"/>
      <c r="G2" s="31"/>
    </row>
    <row r="3" spans="1:7" ht="64.5" customHeight="1">
      <c r="B3" s="513"/>
      <c r="C3" s="479" t="s">
        <v>3914</v>
      </c>
      <c r="D3" s="479" t="s">
        <v>3915</v>
      </c>
      <c r="E3" s="479" t="s">
        <v>3916</v>
      </c>
      <c r="F3" s="479" t="s">
        <v>3917</v>
      </c>
      <c r="G3" s="510"/>
    </row>
    <row r="4" spans="1:7" ht="15.75">
      <c r="B4" s="514">
        <v>2010</v>
      </c>
      <c r="C4" s="515">
        <v>313510</v>
      </c>
      <c r="D4" s="516">
        <v>26201</v>
      </c>
      <c r="E4" s="515">
        <v>13</v>
      </c>
      <c r="F4" s="515">
        <v>3</v>
      </c>
      <c r="G4" s="511"/>
    </row>
    <row r="5" spans="1:7" ht="15.75">
      <c r="B5" s="514">
        <v>2011</v>
      </c>
      <c r="C5" s="515">
        <v>366981</v>
      </c>
      <c r="D5" s="516">
        <v>65559</v>
      </c>
      <c r="E5" s="515">
        <v>13</v>
      </c>
      <c r="F5" s="515">
        <v>4</v>
      </c>
      <c r="G5" s="511"/>
    </row>
    <row r="6" spans="1:7" ht="15.75">
      <c r="B6" s="514">
        <v>2012</v>
      </c>
      <c r="C6" s="515">
        <v>475775</v>
      </c>
      <c r="D6" s="516">
        <v>71177</v>
      </c>
      <c r="E6" s="515">
        <v>15</v>
      </c>
      <c r="F6" s="515">
        <v>2</v>
      </c>
      <c r="G6" s="511"/>
    </row>
    <row r="7" spans="1:7" ht="15.75">
      <c r="B7" s="514">
        <v>2013</v>
      </c>
      <c r="C7" s="515">
        <v>603134</v>
      </c>
      <c r="D7" s="516">
        <v>91099</v>
      </c>
      <c r="E7" s="515">
        <v>18</v>
      </c>
      <c r="F7" s="515">
        <v>4</v>
      </c>
      <c r="G7" s="511"/>
    </row>
    <row r="8" spans="1:7" ht="15.75">
      <c r="B8" s="514">
        <v>2014</v>
      </c>
      <c r="C8" s="515">
        <v>778022</v>
      </c>
      <c r="D8" s="516">
        <v>92371</v>
      </c>
      <c r="E8" s="515">
        <v>17</v>
      </c>
      <c r="F8" s="515">
        <v>2</v>
      </c>
      <c r="G8" s="511"/>
    </row>
    <row r="9" spans="1:7" ht="15.75">
      <c r="B9" s="514">
        <v>2015</v>
      </c>
      <c r="C9" s="515">
        <v>1031523</v>
      </c>
      <c r="D9" s="516">
        <v>93009</v>
      </c>
      <c r="E9" s="515">
        <v>18</v>
      </c>
      <c r="F9" s="515">
        <v>1</v>
      </c>
      <c r="G9" s="511"/>
    </row>
    <row r="10" spans="1:7" ht="15.75">
      <c r="B10" s="514">
        <v>2016</v>
      </c>
      <c r="C10" s="515">
        <v>1545882</v>
      </c>
      <c r="D10" s="516">
        <v>186009</v>
      </c>
      <c r="E10" s="515">
        <v>38</v>
      </c>
      <c r="F10" s="517">
        <v>1</v>
      </c>
      <c r="G10" s="511"/>
    </row>
    <row r="11" spans="1:7" ht="15.75">
      <c r="B11" s="514">
        <v>2017</v>
      </c>
      <c r="C11" s="515">
        <v>1583721</v>
      </c>
      <c r="D11" s="516">
        <v>205729</v>
      </c>
      <c r="E11" s="515">
        <v>12</v>
      </c>
      <c r="F11" s="517">
        <v>9</v>
      </c>
      <c r="G11" s="511"/>
    </row>
    <row r="12" spans="1:7" ht="15.75">
      <c r="B12" s="514">
        <v>2018</v>
      </c>
      <c r="C12" s="515">
        <v>1661971</v>
      </c>
      <c r="D12" s="516">
        <v>260226</v>
      </c>
      <c r="E12" s="515">
        <v>17</v>
      </c>
      <c r="F12" s="517">
        <v>14</v>
      </c>
      <c r="G12" s="511"/>
    </row>
    <row r="13" spans="1:7" ht="15.75">
      <c r="B13" s="514">
        <v>2019</v>
      </c>
      <c r="C13" s="515">
        <v>1888977</v>
      </c>
      <c r="D13" s="516">
        <v>577260</v>
      </c>
      <c r="E13" s="515">
        <v>18</v>
      </c>
      <c r="F13" s="517">
        <v>56</v>
      </c>
      <c r="G13" s="511"/>
    </row>
    <row r="14" spans="1:7" ht="15.75">
      <c r="B14" s="514">
        <v>2020</v>
      </c>
      <c r="C14" s="515">
        <v>1942180</v>
      </c>
      <c r="D14" s="518">
        <v>656099.4</v>
      </c>
      <c r="E14" s="515">
        <v>11</v>
      </c>
      <c r="F14" s="519">
        <v>46</v>
      </c>
      <c r="G14" s="511"/>
    </row>
    <row r="15" spans="1:7" ht="15.75">
      <c r="B15" s="522" t="s">
        <v>3918</v>
      </c>
      <c r="C15" s="523"/>
      <c r="D15" s="520"/>
      <c r="E15" s="521"/>
      <c r="F15" s="521"/>
      <c r="G15" s="512"/>
    </row>
    <row r="16" spans="1:7">
      <c r="B16" s="31"/>
      <c r="C16" s="31"/>
      <c r="D16" s="31"/>
      <c r="E16" s="31"/>
      <c r="F16" s="31"/>
      <c r="G16" s="31"/>
    </row>
    <row r="17" spans="2:7">
      <c r="B17" s="1076" t="s">
        <v>3919</v>
      </c>
      <c r="C17" s="1076"/>
      <c r="D17" s="1076"/>
      <c r="E17" s="1076"/>
      <c r="F17" s="1076"/>
      <c r="G17" s="31"/>
    </row>
    <row r="18" spans="2:7">
      <c r="B18" s="1076"/>
      <c r="C18" s="1076"/>
      <c r="D18" s="1076"/>
      <c r="E18" s="1076"/>
      <c r="F18" s="1076"/>
      <c r="G18" s="31"/>
    </row>
    <row r="20" spans="2:7" ht="15" customHeight="1">
      <c r="B20" s="1076" t="s">
        <v>4391</v>
      </c>
      <c r="C20" s="1076"/>
      <c r="D20" s="1076"/>
      <c r="E20" s="1076"/>
      <c r="F20" s="1076"/>
    </row>
    <row r="21" spans="2:7" ht="15" customHeight="1">
      <c r="B21" s="1076"/>
      <c r="C21" s="1076"/>
      <c r="D21" s="1076"/>
      <c r="E21" s="1076"/>
      <c r="F21" s="1076"/>
    </row>
    <row r="22" spans="2:7">
      <c r="B22" s="1076"/>
      <c r="C22" s="1076"/>
      <c r="D22" s="1076"/>
      <c r="E22" s="1076"/>
      <c r="F22" s="1076"/>
    </row>
    <row r="23" spans="2:7">
      <c r="B23" s="1076"/>
      <c r="C23" s="1076"/>
      <c r="D23" s="1076"/>
      <c r="E23" s="1076"/>
      <c r="F23" s="1076"/>
    </row>
    <row r="24" spans="2:7">
      <c r="B24" s="1076"/>
      <c r="C24" s="1076"/>
      <c r="D24" s="1076"/>
      <c r="E24" s="1076"/>
      <c r="F24" s="1076"/>
    </row>
    <row r="25" spans="2:7">
      <c r="B25" s="1076"/>
      <c r="C25" s="1076"/>
      <c r="D25" s="1076"/>
      <c r="E25" s="1076"/>
      <c r="F25" s="1076"/>
    </row>
    <row r="26" spans="2:7">
      <c r="B26" s="1076"/>
      <c r="C26" s="1076"/>
      <c r="D26" s="1076"/>
      <c r="E26" s="1076"/>
      <c r="F26" s="1076"/>
    </row>
    <row r="27" spans="2:7">
      <c r="B27" s="489"/>
      <c r="C27" s="489"/>
      <c r="D27" s="489"/>
      <c r="E27" s="489"/>
      <c r="F27" s="489"/>
    </row>
    <row r="28" spans="2:7">
      <c r="B28" s="489"/>
      <c r="C28" s="489"/>
      <c r="D28" s="489"/>
      <c r="E28" s="489"/>
      <c r="F28" s="489"/>
    </row>
  </sheetData>
  <mergeCells count="2">
    <mergeCell ref="B17:F18"/>
    <mergeCell ref="B20:F26"/>
  </mergeCells>
  <hyperlinks>
    <hyperlink ref="A1" location="Contents!A1" display="Table of Contents" xr:uid="{44E6F8AA-46BF-477B-B3E3-4C103F4AC9EC}"/>
  </hyperlinks>
  <pageMargins left="0.7" right="0.7" top="0.75" bottom="0.75" header="0.3" footer="0.3"/>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E6A623-8184-4BDD-83A4-A9BDB3D51168}">
  <sheetPr>
    <tabColor theme="7" tint="-0.249977111117893"/>
  </sheetPr>
  <dimension ref="A1"/>
  <sheetViews>
    <sheetView workbookViewId="0"/>
  </sheetViews>
  <sheetFormatPr defaultRowHeight="15"/>
  <sheetData>
    <row r="1" spans="1:1">
      <c r="A1" s="232" t="s">
        <v>3717</v>
      </c>
    </row>
  </sheetData>
  <hyperlinks>
    <hyperlink ref="A1" location="Contents!A1" display="Table of Contents" xr:uid="{03D2066F-B6D7-429B-AF40-A0FCF64D6E1F}"/>
  </hyperlinks>
  <pageMargins left="0.7" right="0.7" top="0.75" bottom="0.75" header="0.3" footer="0.3"/>
  <drawing r:id="rId1"/>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293A4D-C9B3-453F-B9DF-204F98BD4C7F}">
  <sheetPr>
    <tabColor rgb="FFFFFF00"/>
  </sheetPr>
  <dimension ref="A1:H38"/>
  <sheetViews>
    <sheetView workbookViewId="0">
      <selection activeCell="B1" sqref="B1"/>
    </sheetView>
  </sheetViews>
  <sheetFormatPr defaultRowHeight="15"/>
  <cols>
    <col min="1" max="1" width="17" bestFit="1" customWidth="1"/>
    <col min="3" max="3" width="16.42578125" bestFit="1" customWidth="1"/>
  </cols>
  <sheetData>
    <row r="1" spans="1:6">
      <c r="A1" s="232" t="s">
        <v>3717</v>
      </c>
      <c r="B1" s="410" t="s">
        <v>3921</v>
      </c>
      <c r="C1" s="411"/>
      <c r="D1" s="411"/>
      <c r="E1" s="475"/>
      <c r="F1" s="35"/>
    </row>
    <row r="2" spans="1:6" s="40" customFormat="1">
      <c r="A2" s="409"/>
      <c r="B2" s="525"/>
      <c r="C2" s="411"/>
      <c r="D2" s="411"/>
      <c r="E2" s="475"/>
      <c r="F2" s="35"/>
    </row>
    <row r="3" spans="1:6">
      <c r="B3" s="1106" t="s">
        <v>852</v>
      </c>
      <c r="C3" s="1106"/>
      <c r="D3" s="1106"/>
      <c r="E3" s="153"/>
      <c r="F3" s="35"/>
    </row>
    <row r="4" spans="1:6" ht="25.5">
      <c r="B4" s="541" t="s">
        <v>335</v>
      </c>
      <c r="C4" s="546" t="s">
        <v>853</v>
      </c>
      <c r="D4" s="547" t="s">
        <v>854</v>
      </c>
      <c r="E4" s="490"/>
      <c r="F4" s="35"/>
    </row>
    <row r="5" spans="1:6">
      <c r="B5" s="541">
        <v>2010</v>
      </c>
      <c r="C5" s="548">
        <v>39</v>
      </c>
      <c r="D5" s="545">
        <v>198</v>
      </c>
      <c r="E5" s="474"/>
      <c r="F5" s="35"/>
    </row>
    <row r="6" spans="1:6">
      <c r="B6" s="541">
        <v>2011</v>
      </c>
      <c r="C6" s="548">
        <v>41</v>
      </c>
      <c r="D6" s="545">
        <v>238</v>
      </c>
      <c r="E6" s="474"/>
      <c r="F6" s="35"/>
    </row>
    <row r="7" spans="1:6">
      <c r="B7" s="541">
        <v>2012</v>
      </c>
      <c r="C7" s="548">
        <v>45</v>
      </c>
      <c r="D7" s="545">
        <v>283</v>
      </c>
      <c r="E7" s="474"/>
      <c r="F7" s="35"/>
    </row>
    <row r="8" spans="1:6">
      <c r="B8" s="541">
        <v>2013</v>
      </c>
      <c r="C8" s="548">
        <v>36</v>
      </c>
      <c r="D8" s="545">
        <v>319</v>
      </c>
      <c r="E8" s="474"/>
      <c r="F8" s="35"/>
    </row>
    <row r="9" spans="1:6">
      <c r="B9" s="541">
        <v>2014</v>
      </c>
      <c r="C9" s="548">
        <v>52</v>
      </c>
      <c r="D9" s="545">
        <v>370</v>
      </c>
      <c r="E9" s="474"/>
      <c r="F9" s="35"/>
    </row>
    <row r="10" spans="1:6">
      <c r="B10" s="541">
        <v>2015</v>
      </c>
      <c r="C10" s="548">
        <v>64</v>
      </c>
      <c r="D10" s="545">
        <v>433</v>
      </c>
      <c r="E10" s="474"/>
      <c r="F10" s="35"/>
    </row>
    <row r="11" spans="1:6">
      <c r="B11" s="541">
        <v>2016</v>
      </c>
      <c r="C11" s="548">
        <v>55</v>
      </c>
      <c r="D11" s="545">
        <v>488</v>
      </c>
      <c r="E11" s="474"/>
      <c r="F11" s="35"/>
    </row>
    <row r="12" spans="1:6">
      <c r="B12" s="541">
        <v>2017</v>
      </c>
      <c r="C12" s="548">
        <v>54</v>
      </c>
      <c r="D12" s="545">
        <v>540</v>
      </c>
      <c r="E12" s="474"/>
      <c r="F12" s="35"/>
    </row>
    <row r="13" spans="1:6">
      <c r="B13" s="541">
        <v>2018</v>
      </c>
      <c r="C13" s="548">
        <v>51</v>
      </c>
      <c r="D13" s="548">
        <v>591</v>
      </c>
      <c r="E13" s="474"/>
      <c r="F13" s="35"/>
    </row>
    <row r="14" spans="1:6">
      <c r="B14" s="541">
        <v>2019</v>
      </c>
      <c r="C14" s="548">
        <v>61</v>
      </c>
      <c r="D14" s="548">
        <v>650</v>
      </c>
      <c r="E14" s="474"/>
      <c r="F14" s="35"/>
    </row>
    <row r="15" spans="1:6">
      <c r="B15" s="541">
        <v>2020</v>
      </c>
      <c r="C15" s="549">
        <v>93</v>
      </c>
      <c r="D15" s="549">
        <v>743</v>
      </c>
      <c r="E15" s="474"/>
      <c r="F15" s="35"/>
    </row>
    <row r="16" spans="1:6" s="43" customFormat="1">
      <c r="B16" s="445"/>
      <c r="C16" s="526"/>
      <c r="D16" s="526"/>
      <c r="E16" s="527"/>
      <c r="F16" s="185"/>
    </row>
    <row r="17" spans="2:8">
      <c r="C17" s="32"/>
      <c r="D17" s="32"/>
      <c r="E17" s="474"/>
      <c r="F17" s="35"/>
    </row>
    <row r="18" spans="2:8">
      <c r="B18" s="32" t="s">
        <v>4433</v>
      </c>
      <c r="C18" s="474"/>
      <c r="D18" s="474"/>
      <c r="E18" s="474"/>
      <c r="F18" s="35"/>
    </row>
    <row r="20" spans="2:8">
      <c r="B20" s="1076" t="s">
        <v>4392</v>
      </c>
      <c r="C20" s="1076"/>
      <c r="D20" s="1076"/>
      <c r="E20" s="1076"/>
      <c r="F20" s="1076"/>
      <c r="G20" s="1076"/>
      <c r="H20" s="1076"/>
    </row>
    <row r="21" spans="2:8">
      <c r="B21" s="1076"/>
      <c r="C21" s="1076"/>
      <c r="D21" s="1076"/>
      <c r="E21" s="1076"/>
      <c r="F21" s="1076"/>
      <c r="G21" s="1076"/>
      <c r="H21" s="1076"/>
    </row>
    <row r="22" spans="2:8">
      <c r="B22" s="1076"/>
      <c r="C22" s="1076"/>
      <c r="D22" s="1076"/>
      <c r="E22" s="1076"/>
      <c r="F22" s="1076"/>
      <c r="G22" s="1076"/>
      <c r="H22" s="1076"/>
    </row>
    <row r="23" spans="2:8">
      <c r="B23" s="1076"/>
      <c r="C23" s="1076"/>
      <c r="D23" s="1076"/>
      <c r="E23" s="1076"/>
      <c r="F23" s="1076"/>
      <c r="G23" s="1076"/>
      <c r="H23" s="1076"/>
    </row>
    <row r="24" spans="2:8">
      <c r="B24" s="1076"/>
      <c r="C24" s="1076"/>
      <c r="D24" s="1076"/>
      <c r="E24" s="1076"/>
      <c r="F24" s="1076"/>
      <c r="G24" s="1076"/>
      <c r="H24" s="1076"/>
    </row>
    <row r="25" spans="2:8">
      <c r="B25" s="1076"/>
      <c r="C25" s="1076"/>
      <c r="D25" s="1076"/>
      <c r="E25" s="1076"/>
      <c r="F25" s="1076"/>
      <c r="G25" s="1076"/>
      <c r="H25" s="1076"/>
    </row>
    <row r="26" spans="2:8">
      <c r="B26" s="1076"/>
      <c r="C26" s="1076"/>
      <c r="D26" s="1076"/>
      <c r="E26" s="1076"/>
      <c r="F26" s="1076"/>
      <c r="G26" s="1076"/>
      <c r="H26" s="1076"/>
    </row>
    <row r="27" spans="2:8">
      <c r="B27" s="1076"/>
      <c r="C27" s="1076"/>
      <c r="D27" s="1076"/>
      <c r="E27" s="1076"/>
      <c r="F27" s="1076"/>
      <c r="G27" s="1076"/>
      <c r="H27" s="1076"/>
    </row>
    <row r="28" spans="2:8">
      <c r="B28" s="1076"/>
      <c r="C28" s="1076"/>
      <c r="D28" s="1076"/>
      <c r="E28" s="1076"/>
      <c r="F28" s="1076"/>
      <c r="G28" s="1076"/>
      <c r="H28" s="1076"/>
    </row>
    <row r="29" spans="2:8">
      <c r="B29" s="1076"/>
      <c r="C29" s="1076"/>
      <c r="D29" s="1076"/>
      <c r="E29" s="1076"/>
      <c r="F29" s="1076"/>
      <c r="G29" s="1076"/>
      <c r="H29" s="1076"/>
    </row>
    <row r="30" spans="2:8">
      <c r="B30" s="1076"/>
      <c r="C30" s="1076"/>
      <c r="D30" s="1076"/>
      <c r="E30" s="1076"/>
      <c r="F30" s="1076"/>
      <c r="G30" s="1076"/>
      <c r="H30" s="1076"/>
    </row>
    <row r="31" spans="2:8">
      <c r="B31" s="1076"/>
      <c r="C31" s="1076"/>
      <c r="D31" s="1076"/>
      <c r="E31" s="1076"/>
      <c r="F31" s="1076"/>
      <c r="G31" s="1076"/>
      <c r="H31" s="1076"/>
    </row>
    <row r="32" spans="2:8">
      <c r="B32" s="1076"/>
      <c r="C32" s="1076"/>
      <c r="D32" s="1076"/>
      <c r="E32" s="1076"/>
      <c r="F32" s="1076"/>
      <c r="G32" s="1076"/>
      <c r="H32" s="1076"/>
    </row>
    <row r="33" spans="2:8">
      <c r="B33" s="1076"/>
      <c r="C33" s="1076"/>
      <c r="D33" s="1076"/>
      <c r="E33" s="1076"/>
      <c r="F33" s="1076"/>
      <c r="G33" s="1076"/>
      <c r="H33" s="1076"/>
    </row>
    <row r="34" spans="2:8">
      <c r="B34" s="1076"/>
      <c r="C34" s="1076"/>
      <c r="D34" s="1076"/>
      <c r="E34" s="1076"/>
      <c r="F34" s="1076"/>
      <c r="G34" s="1076"/>
      <c r="H34" s="1076"/>
    </row>
    <row r="35" spans="2:8">
      <c r="B35" s="1076"/>
      <c r="C35" s="1076"/>
      <c r="D35" s="1076"/>
      <c r="E35" s="1076"/>
      <c r="F35" s="1076"/>
      <c r="G35" s="1076"/>
      <c r="H35" s="1076"/>
    </row>
    <row r="36" spans="2:8">
      <c r="B36" s="1076"/>
      <c r="C36" s="1076"/>
      <c r="D36" s="1076"/>
      <c r="E36" s="1076"/>
      <c r="F36" s="1076"/>
      <c r="G36" s="1076"/>
      <c r="H36" s="1076"/>
    </row>
    <row r="37" spans="2:8">
      <c r="B37" s="1076"/>
      <c r="C37" s="1076"/>
      <c r="D37" s="1076"/>
      <c r="E37" s="1076"/>
      <c r="F37" s="1076"/>
      <c r="G37" s="1076"/>
      <c r="H37" s="1076"/>
    </row>
    <row r="38" spans="2:8">
      <c r="B38" s="1076"/>
      <c r="C38" s="1076"/>
      <c r="D38" s="1076"/>
      <c r="E38" s="1076"/>
      <c r="F38" s="1076"/>
      <c r="G38" s="1076"/>
      <c r="H38" s="1076"/>
    </row>
  </sheetData>
  <mergeCells count="2">
    <mergeCell ref="B3:D3"/>
    <mergeCell ref="B20:H38"/>
  </mergeCells>
  <hyperlinks>
    <hyperlink ref="A1" location="Contents!A1" display="Table of Contents" xr:uid="{C3C6A71B-8643-4FFB-BE7B-E634C6EA8AF0}"/>
  </hyperlinks>
  <pageMargins left="0.7" right="0.7" top="0.75" bottom="0.75" header="0.3" footer="0.3"/>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CF86F5-AD6D-44E9-9C13-819B47A6B7B8}">
  <sheetPr>
    <tabColor theme="7" tint="-0.249977111117893"/>
  </sheetPr>
  <dimension ref="A1"/>
  <sheetViews>
    <sheetView workbookViewId="0"/>
  </sheetViews>
  <sheetFormatPr defaultRowHeight="15"/>
  <sheetData>
    <row r="1" spans="1:1">
      <c r="A1" s="232" t="s">
        <v>3717</v>
      </c>
    </row>
  </sheetData>
  <hyperlinks>
    <hyperlink ref="A1" location="Contents!A1" display="Table of Contents" xr:uid="{3E412DF6-312B-4A6D-9C89-3B06E0A5DBEB}"/>
  </hyperlinks>
  <pageMargins left="0.7" right="0.7" top="0.75" bottom="0.75" header="0.3" footer="0.3"/>
  <drawing r:id="rId1"/>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CC7DCD-8745-451A-ACC3-B2516653B06B}">
  <sheetPr>
    <tabColor rgb="FFFFFF00"/>
  </sheetPr>
  <dimension ref="A1:I35"/>
  <sheetViews>
    <sheetView workbookViewId="0">
      <selection activeCell="B1" sqref="B1"/>
    </sheetView>
  </sheetViews>
  <sheetFormatPr defaultRowHeight="15"/>
  <cols>
    <col min="1" max="1" width="17" bestFit="1" customWidth="1"/>
    <col min="2" max="2" width="13" customWidth="1"/>
    <col min="3" max="3" width="12.7109375" customWidth="1"/>
    <col min="5" max="5" width="10.140625" bestFit="1" customWidth="1"/>
  </cols>
  <sheetData>
    <row r="1" spans="1:9">
      <c r="A1" s="232" t="s">
        <v>3717</v>
      </c>
      <c r="B1" s="410" t="s">
        <v>3922</v>
      </c>
      <c r="C1" s="476"/>
      <c r="D1" s="524"/>
      <c r="E1" s="524"/>
      <c r="F1" s="524"/>
      <c r="G1" s="476"/>
      <c r="H1" s="31"/>
      <c r="I1" s="34"/>
    </row>
    <row r="2" spans="1:9" s="43" customFormat="1">
      <c r="A2" s="409"/>
      <c r="B2" s="410"/>
      <c r="C2" s="476"/>
      <c r="D2" s="524"/>
      <c r="E2" s="524"/>
      <c r="F2" s="524"/>
      <c r="G2" s="476"/>
      <c r="H2" s="476"/>
      <c r="I2" s="524"/>
    </row>
    <row r="3" spans="1:9">
      <c r="B3" s="1111" t="s">
        <v>852</v>
      </c>
      <c r="C3" s="1112"/>
      <c r="D3" s="1112"/>
      <c r="E3" s="1113"/>
      <c r="F3" s="529"/>
      <c r="G3" s="529"/>
      <c r="H3" s="32"/>
      <c r="I3" s="32"/>
    </row>
    <row r="4" spans="1:9" ht="25.5">
      <c r="B4" s="539" t="s">
        <v>0</v>
      </c>
      <c r="C4" s="540" t="s">
        <v>855</v>
      </c>
      <c r="D4" s="540" t="s">
        <v>838</v>
      </c>
      <c r="E4" s="541" t="s">
        <v>856</v>
      </c>
      <c r="F4" s="530"/>
      <c r="G4" s="32"/>
      <c r="H4" s="32"/>
      <c r="I4" s="32"/>
    </row>
    <row r="5" spans="1:9">
      <c r="B5" s="542" t="s">
        <v>89</v>
      </c>
      <c r="C5" s="543">
        <v>236.3</v>
      </c>
      <c r="D5" s="544">
        <v>52</v>
      </c>
      <c r="E5" s="544">
        <v>288.3</v>
      </c>
      <c r="F5" s="530"/>
      <c r="G5" s="32"/>
      <c r="H5" s="32"/>
      <c r="I5" s="32"/>
    </row>
    <row r="6" spans="1:9">
      <c r="B6" s="542" t="s">
        <v>180</v>
      </c>
      <c r="C6" s="543">
        <v>105.6</v>
      </c>
      <c r="D6" s="544">
        <v>16.899999999999999</v>
      </c>
      <c r="E6" s="544">
        <v>122.5</v>
      </c>
      <c r="F6" s="32"/>
      <c r="G6" s="32"/>
      <c r="H6" s="32"/>
      <c r="I6" s="32"/>
    </row>
    <row r="7" spans="1:9">
      <c r="B7" s="542" t="s">
        <v>72</v>
      </c>
      <c r="C7" s="543">
        <v>15.5</v>
      </c>
      <c r="D7" s="544">
        <v>2.2999999999999998</v>
      </c>
      <c r="E7" s="544">
        <v>17.7</v>
      </c>
      <c r="F7" s="32"/>
      <c r="G7" s="32"/>
      <c r="H7" s="32"/>
      <c r="I7" s="32"/>
    </row>
    <row r="8" spans="1:9">
      <c r="B8" s="542" t="s">
        <v>165</v>
      </c>
      <c r="C8" s="543">
        <v>4.8</v>
      </c>
      <c r="D8" s="544">
        <v>2</v>
      </c>
      <c r="E8" s="544">
        <v>6.8</v>
      </c>
      <c r="F8" s="32"/>
      <c r="G8" s="32"/>
      <c r="H8" s="32"/>
      <c r="I8" s="32"/>
    </row>
    <row r="9" spans="1:9">
      <c r="B9" s="542" t="s">
        <v>173</v>
      </c>
      <c r="C9" s="543">
        <v>25.7</v>
      </c>
      <c r="D9" s="544">
        <v>1.7</v>
      </c>
      <c r="E9" s="544">
        <v>27.4</v>
      </c>
      <c r="F9" s="32"/>
      <c r="G9" s="32"/>
      <c r="H9" s="32"/>
      <c r="I9" s="32"/>
    </row>
    <row r="10" spans="1:9">
      <c r="B10" s="542" t="s">
        <v>148</v>
      </c>
      <c r="C10" s="543">
        <v>61.2</v>
      </c>
      <c r="D10" s="544">
        <v>1.7</v>
      </c>
      <c r="E10" s="544">
        <v>62.6</v>
      </c>
      <c r="F10" s="32"/>
      <c r="G10" s="32"/>
      <c r="H10" s="32"/>
      <c r="I10" s="32"/>
    </row>
    <row r="11" spans="1:9">
      <c r="B11" s="542" t="s">
        <v>167</v>
      </c>
      <c r="C11" s="543">
        <v>2.4</v>
      </c>
      <c r="D11" s="544">
        <v>1.5</v>
      </c>
      <c r="E11" s="544">
        <v>4</v>
      </c>
      <c r="F11" s="32"/>
      <c r="G11" s="32"/>
      <c r="H11" s="32"/>
      <c r="I11" s="32"/>
    </row>
    <row r="12" spans="1:9">
      <c r="B12" s="542" t="s">
        <v>147</v>
      </c>
      <c r="C12" s="543">
        <v>16.600000000000001</v>
      </c>
      <c r="D12" s="544">
        <v>1.3</v>
      </c>
      <c r="E12" s="544">
        <v>17.899999999999999</v>
      </c>
      <c r="F12" s="32"/>
      <c r="G12" s="32"/>
      <c r="H12" s="32"/>
      <c r="I12" s="32"/>
    </row>
    <row r="13" spans="1:9">
      <c r="B13" s="542" t="s">
        <v>177</v>
      </c>
      <c r="C13" s="543">
        <v>8.1</v>
      </c>
      <c r="D13" s="544">
        <v>1.2</v>
      </c>
      <c r="E13" s="544">
        <v>9.3000000000000007</v>
      </c>
      <c r="F13" s="32"/>
      <c r="G13" s="32"/>
      <c r="H13" s="32"/>
      <c r="I13" s="32"/>
    </row>
    <row r="14" spans="1:9">
      <c r="B14" s="542" t="s">
        <v>41</v>
      </c>
      <c r="C14" s="543">
        <v>37.5</v>
      </c>
      <c r="D14" s="544">
        <v>1.1000000000000001</v>
      </c>
      <c r="E14" s="544">
        <v>38.6</v>
      </c>
      <c r="F14" s="32"/>
      <c r="G14" s="32"/>
      <c r="H14" s="32"/>
      <c r="I14" s="32"/>
    </row>
    <row r="15" spans="1:9">
      <c r="B15" s="542" t="s">
        <v>258</v>
      </c>
      <c r="C15" s="543">
        <v>136</v>
      </c>
      <c r="D15" s="544">
        <v>10.8</v>
      </c>
      <c r="E15" s="545">
        <v>147</v>
      </c>
      <c r="F15" s="530"/>
      <c r="G15" s="32"/>
      <c r="H15" s="32"/>
      <c r="I15" s="32"/>
    </row>
    <row r="16" spans="1:9" s="43" customFormat="1">
      <c r="B16" s="528"/>
      <c r="C16" s="531"/>
      <c r="D16" s="463"/>
      <c r="E16" s="446"/>
      <c r="F16" s="532"/>
      <c r="G16" s="475"/>
      <c r="H16" s="475"/>
      <c r="I16" s="475"/>
    </row>
    <row r="17" spans="2:9">
      <c r="C17" s="32"/>
      <c r="D17" s="474"/>
      <c r="E17" s="32"/>
      <c r="F17" s="32"/>
      <c r="G17" s="32"/>
      <c r="H17" s="32"/>
      <c r="I17" s="32"/>
    </row>
    <row r="18" spans="2:9" ht="15" customHeight="1">
      <c r="B18" s="1076" t="s">
        <v>4438</v>
      </c>
      <c r="C18" s="1076"/>
      <c r="D18" s="1076"/>
      <c r="E18" s="1076"/>
      <c r="F18" s="1076"/>
      <c r="G18" s="1076"/>
      <c r="H18" s="1076"/>
      <c r="I18" s="489"/>
    </row>
    <row r="19" spans="2:9">
      <c r="B19" s="1076"/>
      <c r="C19" s="1076"/>
      <c r="D19" s="1076"/>
      <c r="E19" s="1076"/>
      <c r="F19" s="1076"/>
      <c r="G19" s="1076"/>
      <c r="H19" s="1076"/>
      <c r="I19" s="489"/>
    </row>
    <row r="20" spans="2:9">
      <c r="B20" s="489"/>
      <c r="C20" s="489"/>
      <c r="D20" s="489"/>
      <c r="E20" s="489"/>
      <c r="F20" s="489"/>
      <c r="G20" s="489"/>
      <c r="H20" s="489"/>
    </row>
    <row r="21" spans="2:9">
      <c r="B21" s="1076" t="s">
        <v>4393</v>
      </c>
      <c r="C21" s="1076"/>
      <c r="D21" s="1076"/>
      <c r="E21" s="1076"/>
      <c r="F21" s="1076"/>
      <c r="G21" s="1076"/>
      <c r="H21" s="1076"/>
    </row>
    <row r="22" spans="2:9">
      <c r="B22" s="1076"/>
      <c r="C22" s="1076"/>
      <c r="D22" s="1076"/>
      <c r="E22" s="1076"/>
      <c r="F22" s="1076"/>
      <c r="G22" s="1076"/>
      <c r="H22" s="1076"/>
    </row>
    <row r="23" spans="2:9">
      <c r="B23" s="1076"/>
      <c r="C23" s="1076"/>
      <c r="D23" s="1076"/>
      <c r="E23" s="1076"/>
      <c r="F23" s="1076"/>
      <c r="G23" s="1076"/>
      <c r="H23" s="1076"/>
    </row>
    <row r="24" spans="2:9" ht="15" customHeight="1">
      <c r="B24" s="1076"/>
      <c r="C24" s="1076"/>
      <c r="D24" s="1076"/>
      <c r="E24" s="1076"/>
      <c r="F24" s="1076"/>
      <c r="G24" s="1076"/>
      <c r="H24" s="1076"/>
    </row>
    <row r="25" spans="2:9">
      <c r="B25" s="1076"/>
      <c r="C25" s="1076"/>
      <c r="D25" s="1076"/>
      <c r="E25" s="1076"/>
      <c r="F25" s="1076"/>
      <c r="G25" s="1076"/>
      <c r="H25" s="1076"/>
    </row>
    <row r="26" spans="2:9">
      <c r="B26" s="1076"/>
      <c r="C26" s="1076"/>
      <c r="D26" s="1076"/>
      <c r="E26" s="1076"/>
      <c r="F26" s="1076"/>
      <c r="G26" s="1076"/>
      <c r="H26" s="1076"/>
    </row>
    <row r="27" spans="2:9">
      <c r="B27" s="1076"/>
      <c r="C27" s="1076"/>
      <c r="D27" s="1076"/>
      <c r="E27" s="1076"/>
      <c r="F27" s="1076"/>
      <c r="G27" s="1076"/>
      <c r="H27" s="1076"/>
    </row>
    <row r="28" spans="2:9">
      <c r="B28" s="1076"/>
      <c r="C28" s="1076"/>
      <c r="D28" s="1076"/>
      <c r="E28" s="1076"/>
      <c r="F28" s="1076"/>
      <c r="G28" s="1076"/>
      <c r="H28" s="1076"/>
    </row>
    <row r="32" spans="2:9">
      <c r="B32" s="489"/>
      <c r="C32" s="489"/>
      <c r="D32" s="489"/>
      <c r="E32" s="489"/>
      <c r="F32" s="489"/>
      <c r="G32" s="489"/>
      <c r="H32" s="489"/>
    </row>
    <row r="33" spans="2:8">
      <c r="B33" s="489"/>
      <c r="C33" s="489"/>
      <c r="D33" s="489"/>
      <c r="E33" s="489"/>
      <c r="F33" s="489"/>
      <c r="G33" s="489"/>
      <c r="H33" s="489"/>
    </row>
    <row r="34" spans="2:8">
      <c r="B34" s="489"/>
      <c r="C34" s="489"/>
      <c r="D34" s="489"/>
      <c r="E34" s="489"/>
      <c r="F34" s="489"/>
      <c r="G34" s="489"/>
      <c r="H34" s="489"/>
    </row>
    <row r="35" spans="2:8">
      <c r="B35" s="489"/>
      <c r="C35" s="489"/>
      <c r="D35" s="489"/>
      <c r="E35" s="489"/>
      <c r="F35" s="489"/>
      <c r="G35" s="489"/>
      <c r="H35" s="489"/>
    </row>
  </sheetData>
  <mergeCells count="3">
    <mergeCell ref="B3:E3"/>
    <mergeCell ref="B21:H28"/>
    <mergeCell ref="B18:H19"/>
  </mergeCells>
  <hyperlinks>
    <hyperlink ref="A1" location="Contents!A1" display="Table of Contents" xr:uid="{BD1A0E80-8854-4CCC-A7EE-EE48776A9D5D}"/>
  </hyperlinks>
  <pageMargins left="0.7" right="0.7" top="0.75" bottom="0.75" header="0.3" footer="0.3"/>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604B2C-2743-4D8A-8A04-3445AB302281}">
  <sheetPr>
    <tabColor theme="7" tint="-0.249977111117893"/>
  </sheetPr>
  <dimension ref="A1"/>
  <sheetViews>
    <sheetView workbookViewId="0"/>
  </sheetViews>
  <sheetFormatPr defaultRowHeight="15"/>
  <sheetData>
    <row r="1" spans="1:1">
      <c r="A1" s="232" t="s">
        <v>3717</v>
      </c>
    </row>
  </sheetData>
  <hyperlinks>
    <hyperlink ref="A1" location="Contents!A1" display="Table of Contents" xr:uid="{1DFF5415-7726-4911-877D-6F9375D2BBBC}"/>
  </hyperlinks>
  <pageMargins left="0.7" right="0.7" top="0.75" bottom="0.75" header="0.3" footer="0.3"/>
  <drawing r:id="rId1"/>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CF27DA-25D2-4AED-A208-80A2BDDCFC58}">
  <sheetPr>
    <tabColor rgb="FFFFFF00"/>
  </sheetPr>
  <dimension ref="A1:H41"/>
  <sheetViews>
    <sheetView workbookViewId="0">
      <selection activeCell="B1" sqref="B1"/>
    </sheetView>
  </sheetViews>
  <sheetFormatPr defaultRowHeight="15"/>
  <cols>
    <col min="1" max="1" width="17" bestFit="1" customWidth="1"/>
    <col min="5" max="5" width="11.5703125" bestFit="1" customWidth="1"/>
    <col min="6" max="6" width="14.140625" bestFit="1" customWidth="1"/>
  </cols>
  <sheetData>
    <row r="1" spans="1:7">
      <c r="A1" s="232" t="s">
        <v>3717</v>
      </c>
      <c r="B1" s="410" t="s">
        <v>3923</v>
      </c>
      <c r="C1" s="533"/>
      <c r="D1" s="533"/>
      <c r="E1" s="533"/>
      <c r="F1" s="533"/>
      <c r="G1" s="533"/>
    </row>
    <row r="2" spans="1:7" s="40" customFormat="1">
      <c r="A2" s="409"/>
      <c r="B2" s="410"/>
      <c r="C2" s="533"/>
      <c r="D2" s="533"/>
      <c r="E2" s="533"/>
      <c r="F2" s="533"/>
      <c r="G2" s="533"/>
    </row>
    <row r="3" spans="1:7">
      <c r="B3" s="1114" t="s">
        <v>852</v>
      </c>
      <c r="C3" s="1114"/>
      <c r="D3" s="1114"/>
      <c r="E3" s="1114"/>
      <c r="F3" s="1114"/>
      <c r="G3" s="1114"/>
    </row>
    <row r="4" spans="1:7">
      <c r="B4" s="480" t="s">
        <v>335</v>
      </c>
      <c r="C4" s="480" t="s">
        <v>187</v>
      </c>
      <c r="D4" s="480" t="s">
        <v>89</v>
      </c>
      <c r="E4" s="480" t="s">
        <v>256</v>
      </c>
      <c r="F4" s="480" t="s">
        <v>257</v>
      </c>
      <c r="G4" s="480" t="s">
        <v>86</v>
      </c>
    </row>
    <row r="5" spans="1:7">
      <c r="B5" s="550">
        <v>2010</v>
      </c>
      <c r="C5" s="551">
        <v>2.8</v>
      </c>
      <c r="D5" s="552">
        <v>0.1</v>
      </c>
      <c r="E5" s="553">
        <v>0</v>
      </c>
      <c r="F5" s="554">
        <v>0</v>
      </c>
      <c r="G5" s="496">
        <v>2.9</v>
      </c>
    </row>
    <row r="6" spans="1:7">
      <c r="B6" s="550">
        <v>2011</v>
      </c>
      <c r="C6" s="551">
        <v>3.6</v>
      </c>
      <c r="D6" s="552">
        <v>0.3</v>
      </c>
      <c r="E6" s="553">
        <v>0</v>
      </c>
      <c r="F6" s="554">
        <v>0</v>
      </c>
      <c r="G6" s="496">
        <v>3.9</v>
      </c>
    </row>
    <row r="7" spans="1:7">
      <c r="B7" s="550">
        <v>2012</v>
      </c>
      <c r="C7" s="551">
        <v>4.8</v>
      </c>
      <c r="D7" s="552">
        <v>0.4</v>
      </c>
      <c r="E7" s="553">
        <v>0</v>
      </c>
      <c r="F7" s="554">
        <v>0</v>
      </c>
      <c r="G7" s="496">
        <v>5.2</v>
      </c>
    </row>
    <row r="8" spans="1:7">
      <c r="B8" s="550">
        <v>2013</v>
      </c>
      <c r="C8" s="551">
        <v>6.4</v>
      </c>
      <c r="D8" s="552">
        <v>0.4</v>
      </c>
      <c r="E8" s="552">
        <v>0.1</v>
      </c>
      <c r="F8" s="554">
        <v>0</v>
      </c>
      <c r="G8" s="496">
        <v>6.8</v>
      </c>
    </row>
    <row r="9" spans="1:7">
      <c r="B9" s="550">
        <v>2014</v>
      </c>
      <c r="C9" s="551">
        <v>7.8</v>
      </c>
      <c r="D9" s="552">
        <v>0.7</v>
      </c>
      <c r="E9" s="552">
        <v>0.1</v>
      </c>
      <c r="F9" s="554">
        <v>0</v>
      </c>
      <c r="G9" s="496">
        <v>8.5</v>
      </c>
    </row>
    <row r="10" spans="1:7">
      <c r="B10" s="550">
        <v>2015</v>
      </c>
      <c r="C10" s="551">
        <v>10.8</v>
      </c>
      <c r="D10" s="552">
        <v>1</v>
      </c>
      <c r="E10" s="552">
        <v>0.1</v>
      </c>
      <c r="F10" s="554">
        <v>0</v>
      </c>
      <c r="G10" s="496">
        <v>11.9</v>
      </c>
    </row>
    <row r="11" spans="1:7">
      <c r="B11" s="550">
        <v>2016</v>
      </c>
      <c r="C11" s="551">
        <v>12.4</v>
      </c>
      <c r="D11" s="552">
        <v>1.6</v>
      </c>
      <c r="E11" s="552">
        <v>0.1</v>
      </c>
      <c r="F11" s="554">
        <v>0.03</v>
      </c>
      <c r="G11" s="496">
        <v>14.2</v>
      </c>
    </row>
    <row r="12" spans="1:7">
      <c r="B12" s="550">
        <v>2017</v>
      </c>
      <c r="C12" s="551">
        <v>15.6</v>
      </c>
      <c r="D12" s="552">
        <v>2.8</v>
      </c>
      <c r="E12" s="552">
        <v>0.2</v>
      </c>
      <c r="F12" s="554">
        <v>0.03</v>
      </c>
      <c r="G12" s="496">
        <v>18.7</v>
      </c>
    </row>
    <row r="13" spans="1:7">
      <c r="B13" s="550">
        <v>2018</v>
      </c>
      <c r="C13" s="551">
        <v>18.3</v>
      </c>
      <c r="D13" s="552">
        <v>4.4000000000000004</v>
      </c>
      <c r="E13" s="552">
        <v>0.2</v>
      </c>
      <c r="F13" s="554">
        <v>0.03</v>
      </c>
      <c r="G13" s="555">
        <v>23</v>
      </c>
    </row>
    <row r="14" spans="1:7">
      <c r="B14" s="550">
        <v>2019</v>
      </c>
      <c r="C14" s="551">
        <v>22.1</v>
      </c>
      <c r="D14" s="552">
        <v>6.9</v>
      </c>
      <c r="E14" s="552">
        <v>0.4</v>
      </c>
      <c r="F14" s="554">
        <v>0.03</v>
      </c>
      <c r="G14" s="496">
        <v>29</v>
      </c>
    </row>
    <row r="15" spans="1:7">
      <c r="B15" s="550">
        <v>2020</v>
      </c>
      <c r="C15" s="551">
        <v>25</v>
      </c>
      <c r="D15" s="552">
        <v>10</v>
      </c>
      <c r="E15" s="552">
        <v>0.4</v>
      </c>
      <c r="F15" s="554">
        <v>0.04</v>
      </c>
      <c r="G15" s="496">
        <v>35</v>
      </c>
    </row>
    <row r="16" spans="1:7" s="43" customFormat="1">
      <c r="B16" s="535"/>
      <c r="C16" s="536"/>
      <c r="D16" s="537"/>
      <c r="E16" s="537"/>
      <c r="F16" s="538"/>
      <c r="G16" s="505"/>
    </row>
    <row r="17" spans="2:8">
      <c r="B17" s="35"/>
      <c r="C17" s="32"/>
      <c r="D17" s="32"/>
      <c r="E17" s="285"/>
      <c r="F17" s="32"/>
      <c r="G17" s="32"/>
    </row>
    <row r="18" spans="2:8" ht="15" customHeight="1">
      <c r="B18" s="1115" t="s">
        <v>4439</v>
      </c>
      <c r="C18" s="1115"/>
      <c r="D18" s="1115"/>
      <c r="E18" s="1115"/>
      <c r="F18" s="1115"/>
      <c r="G18" s="1115"/>
      <c r="H18" s="534"/>
    </row>
    <row r="19" spans="2:8">
      <c r="B19" s="1115"/>
      <c r="C19" s="1115"/>
      <c r="D19" s="1115"/>
      <c r="E19" s="1115"/>
      <c r="F19" s="1115"/>
      <c r="G19" s="1115"/>
      <c r="H19" s="534"/>
    </row>
    <row r="20" spans="2:8">
      <c r="B20" s="839"/>
      <c r="C20" s="839"/>
      <c r="D20" s="839"/>
      <c r="E20" s="839"/>
      <c r="F20" s="839"/>
      <c r="G20" s="839"/>
      <c r="H20" s="534"/>
    </row>
    <row r="21" spans="2:8">
      <c r="B21" s="35"/>
      <c r="C21" s="35"/>
      <c r="D21" s="35"/>
      <c r="E21" s="35"/>
      <c r="F21" s="35"/>
      <c r="G21" s="35"/>
    </row>
    <row r="22" spans="2:8" ht="15" customHeight="1">
      <c r="B22" s="1115" t="s">
        <v>4394</v>
      </c>
      <c r="C22" s="1115"/>
      <c r="D22" s="1115"/>
      <c r="E22" s="1115"/>
      <c r="F22" s="1115"/>
      <c r="G22" s="1115"/>
    </row>
    <row r="23" spans="2:8">
      <c r="B23" s="1115"/>
      <c r="C23" s="1115"/>
      <c r="D23" s="1115"/>
      <c r="E23" s="1115"/>
      <c r="F23" s="1115"/>
      <c r="G23" s="1115"/>
    </row>
    <row r="24" spans="2:8">
      <c r="B24" s="1115"/>
      <c r="C24" s="1115"/>
      <c r="D24" s="1115"/>
      <c r="E24" s="1115"/>
      <c r="F24" s="1115"/>
      <c r="G24" s="1115"/>
    </row>
    <row r="25" spans="2:8">
      <c r="B25" s="1115"/>
      <c r="C25" s="1115"/>
      <c r="D25" s="1115"/>
      <c r="E25" s="1115"/>
      <c r="F25" s="1115"/>
      <c r="G25" s="1115"/>
    </row>
    <row r="26" spans="2:8">
      <c r="B26" s="1115"/>
      <c r="C26" s="1115"/>
      <c r="D26" s="1115"/>
      <c r="E26" s="1115"/>
      <c r="F26" s="1115"/>
      <c r="G26" s="1115"/>
    </row>
    <row r="27" spans="2:8">
      <c r="B27" s="1115"/>
      <c r="C27" s="1115"/>
      <c r="D27" s="1115"/>
      <c r="E27" s="1115"/>
      <c r="F27" s="1115"/>
      <c r="G27" s="1115"/>
    </row>
    <row r="28" spans="2:8">
      <c r="B28" s="1115"/>
      <c r="C28" s="1115"/>
      <c r="D28" s="1115"/>
      <c r="E28" s="1115"/>
      <c r="F28" s="1115"/>
      <c r="G28" s="1115"/>
    </row>
    <row r="29" spans="2:8">
      <c r="B29" s="1115"/>
      <c r="C29" s="1115"/>
      <c r="D29" s="1115"/>
      <c r="E29" s="1115"/>
      <c r="F29" s="1115"/>
      <c r="G29" s="1115"/>
    </row>
    <row r="30" spans="2:8">
      <c r="B30" s="1115"/>
      <c r="C30" s="1115"/>
      <c r="D30" s="1115"/>
      <c r="E30" s="1115"/>
      <c r="F30" s="1115"/>
      <c r="G30" s="1115"/>
    </row>
    <row r="31" spans="2:8">
      <c r="B31" s="1115"/>
      <c r="C31" s="1115"/>
      <c r="D31" s="1115"/>
      <c r="E31" s="1115"/>
      <c r="F31" s="1115"/>
      <c r="G31" s="1115"/>
    </row>
    <row r="32" spans="2:8">
      <c r="B32" s="1115"/>
      <c r="C32" s="1115"/>
      <c r="D32" s="1115"/>
      <c r="E32" s="1115"/>
      <c r="F32" s="1115"/>
      <c r="G32" s="1115"/>
    </row>
    <row r="33" spans="2:7">
      <c r="B33" s="1115"/>
      <c r="C33" s="1115"/>
      <c r="D33" s="1115"/>
      <c r="E33" s="1115"/>
      <c r="F33" s="1115"/>
      <c r="G33" s="1115"/>
    </row>
    <row r="34" spans="2:7">
      <c r="B34" s="1115"/>
      <c r="C34" s="1115"/>
      <c r="D34" s="1115"/>
      <c r="E34" s="1115"/>
      <c r="F34" s="1115"/>
      <c r="G34" s="1115"/>
    </row>
    <row r="35" spans="2:7">
      <c r="B35" s="1115"/>
      <c r="C35" s="1115"/>
      <c r="D35" s="1115"/>
      <c r="E35" s="1115"/>
      <c r="F35" s="1115"/>
      <c r="G35" s="1115"/>
    </row>
    <row r="36" spans="2:7">
      <c r="B36" s="1115"/>
      <c r="C36" s="1115"/>
      <c r="D36" s="1115"/>
      <c r="E36" s="1115"/>
      <c r="F36" s="1115"/>
      <c r="G36" s="1115"/>
    </row>
    <row r="37" spans="2:7">
      <c r="B37" s="1115"/>
      <c r="C37" s="1115"/>
      <c r="D37" s="1115"/>
      <c r="E37" s="1115"/>
      <c r="F37" s="1115"/>
      <c r="G37" s="1115"/>
    </row>
    <row r="38" spans="2:7">
      <c r="B38" s="1115"/>
      <c r="C38" s="1115"/>
      <c r="D38" s="1115"/>
      <c r="E38" s="1115"/>
      <c r="F38" s="1115"/>
      <c r="G38" s="1115"/>
    </row>
    <row r="39" spans="2:7">
      <c r="B39" s="1115"/>
      <c r="C39" s="1115"/>
      <c r="D39" s="1115"/>
      <c r="E39" s="1115"/>
      <c r="F39" s="1115"/>
      <c r="G39" s="1115"/>
    </row>
    <row r="40" spans="2:7">
      <c r="B40" s="1115"/>
      <c r="C40" s="1115"/>
      <c r="D40" s="1115"/>
      <c r="E40" s="1115"/>
      <c r="F40" s="1115"/>
      <c r="G40" s="1115"/>
    </row>
    <row r="41" spans="2:7">
      <c r="B41" s="839"/>
      <c r="C41" s="839"/>
      <c r="D41" s="839"/>
      <c r="E41" s="839"/>
      <c r="F41" s="839"/>
      <c r="G41" s="839"/>
    </row>
  </sheetData>
  <mergeCells count="3">
    <mergeCell ref="B3:G3"/>
    <mergeCell ref="B22:G40"/>
    <mergeCell ref="B18:G19"/>
  </mergeCells>
  <hyperlinks>
    <hyperlink ref="A1" location="Contents!A1" display="Table of Contents" xr:uid="{7D336AF8-6B72-40D4-9AAA-4803225008F3}"/>
  </hyperlinks>
  <pageMargins left="0.7" right="0.7" top="0.75" bottom="0.75" header="0.3" footer="0.3"/>
</worksheet>
</file>

<file path=xl/worksheets/sheet9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A79815-F3F5-4A9A-8F58-F20D1C024523}">
  <sheetPr>
    <tabColor theme="7" tint="-0.249977111117893"/>
  </sheetPr>
  <dimension ref="A1"/>
  <sheetViews>
    <sheetView workbookViewId="0"/>
  </sheetViews>
  <sheetFormatPr defaultRowHeight="15"/>
  <sheetData>
    <row r="1" spans="1:1">
      <c r="A1" s="232" t="s">
        <v>3717</v>
      </c>
    </row>
  </sheetData>
  <hyperlinks>
    <hyperlink ref="A1" location="Contents!A1" display="Table of Contents" xr:uid="{5E838FA9-F480-47FE-9637-07179335C212}"/>
  </hyperlinks>
  <pageMargins left="0.7" right="0.7" top="0.75" bottom="0.75" header="0.3" footer="0.3"/>
  <drawing r:id="rId1"/>
</worksheet>
</file>

<file path=xl/worksheets/sheet9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A69C32-8563-48FD-8C7F-926AFEE22800}">
  <sheetPr>
    <tabColor theme="7" tint="-0.249977111117893"/>
  </sheetPr>
  <dimension ref="A1"/>
  <sheetViews>
    <sheetView zoomScaleNormal="100" workbookViewId="0">
      <selection activeCell="C1" sqref="C1"/>
    </sheetView>
  </sheetViews>
  <sheetFormatPr defaultRowHeight="15"/>
  <sheetData>
    <row r="1" spans="1:1">
      <c r="A1" s="232" t="s">
        <v>3717</v>
      </c>
    </row>
  </sheetData>
  <hyperlinks>
    <hyperlink ref="A1" location="Contents!A1" display="Table of Contents" xr:uid="{1EDD97D4-73E9-4AC2-BAF7-6BE02489C0AE}"/>
  </hyperlinks>
  <pageMargins left="0.7" right="0.7" top="0.75" bottom="0.75" header="0.3" footer="0.3"/>
  <drawing r:id="rId1"/>
</worksheet>
</file>

<file path=xl/worksheets/sheet9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33A893-AC63-4EB9-B143-F832712AF01D}">
  <sheetPr>
    <tabColor rgb="FFFFC000"/>
  </sheetPr>
  <dimension ref="A1:K32"/>
  <sheetViews>
    <sheetView workbookViewId="0"/>
  </sheetViews>
  <sheetFormatPr defaultColWidth="9.140625" defaultRowHeight="15"/>
  <cols>
    <col min="1" max="1" width="17" style="40" bestFit="1" customWidth="1"/>
    <col min="2" max="2" width="12" style="40" customWidth="1"/>
    <col min="3" max="3" width="15.140625" style="40" customWidth="1"/>
    <col min="4" max="4" width="15.7109375" style="40" bestFit="1" customWidth="1"/>
    <col min="5" max="5" width="14.42578125" style="40" bestFit="1" customWidth="1"/>
    <col min="6" max="6" width="21.42578125" style="40" bestFit="1" customWidth="1"/>
    <col min="7" max="16384" width="9.140625" style="40"/>
  </cols>
  <sheetData>
    <row r="1" spans="1:7">
      <c r="A1" s="232" t="s">
        <v>3717</v>
      </c>
      <c r="B1" s="102" t="s">
        <v>4584</v>
      </c>
      <c r="C1" s="102"/>
      <c r="D1" s="102"/>
      <c r="E1" s="102"/>
      <c r="F1" s="102"/>
      <c r="G1" s="102"/>
    </row>
    <row r="2" spans="1:7">
      <c r="B2" s="35"/>
      <c r="C2" s="35"/>
      <c r="D2" s="35"/>
      <c r="E2" s="35"/>
      <c r="F2" s="35"/>
    </row>
    <row r="3" spans="1:7">
      <c r="B3" s="276" t="s">
        <v>0</v>
      </c>
      <c r="C3" s="276" t="s">
        <v>252</v>
      </c>
      <c r="D3" s="276" t="s">
        <v>3826</v>
      </c>
      <c r="E3" s="276" t="s">
        <v>3827</v>
      </c>
      <c r="F3" s="276" t="s">
        <v>3924</v>
      </c>
    </row>
    <row r="4" spans="1:7">
      <c r="B4" s="14" t="s">
        <v>180</v>
      </c>
      <c r="C4" s="1116" t="s">
        <v>4608</v>
      </c>
      <c r="D4" s="1117"/>
      <c r="E4" s="1117"/>
      <c r="F4" s="1118"/>
    </row>
    <row r="5" spans="1:7">
      <c r="B5" s="14" t="s">
        <v>72</v>
      </c>
      <c r="C5" s="278">
        <v>53.2</v>
      </c>
      <c r="D5" s="278">
        <v>4</v>
      </c>
      <c r="E5" s="278">
        <v>2.8</v>
      </c>
      <c r="F5" s="278">
        <v>-6.230000000000004</v>
      </c>
    </row>
    <row r="6" spans="1:7">
      <c r="B6" s="14" t="s">
        <v>50</v>
      </c>
      <c r="C6" s="278">
        <v>34</v>
      </c>
      <c r="D6" s="278">
        <v>6.4</v>
      </c>
      <c r="E6" s="278">
        <v>0</v>
      </c>
      <c r="F6" s="278">
        <v>-1.5190969928500024</v>
      </c>
    </row>
    <row r="7" spans="1:7">
      <c r="B7" s="14" t="s">
        <v>89</v>
      </c>
      <c r="C7" s="278">
        <v>0</v>
      </c>
      <c r="D7" s="278">
        <v>8</v>
      </c>
      <c r="E7" s="278">
        <v>0</v>
      </c>
      <c r="F7" s="278">
        <v>0.81551737265378055</v>
      </c>
    </row>
    <row r="8" spans="1:7">
      <c r="B8" s="14" t="s">
        <v>148</v>
      </c>
      <c r="C8" s="278">
        <v>4.03</v>
      </c>
      <c r="D8" s="278">
        <v>0.95282367365279996</v>
      </c>
      <c r="E8" s="278">
        <v>0</v>
      </c>
      <c r="F8" s="278">
        <v>0.27227434542829965</v>
      </c>
    </row>
    <row r="9" spans="1:7">
      <c r="B9" s="14" t="s">
        <v>64</v>
      </c>
      <c r="C9" s="278">
        <v>0.57841273570105212</v>
      </c>
      <c r="D9" s="278">
        <v>3.5</v>
      </c>
      <c r="E9" s="278">
        <v>0</v>
      </c>
      <c r="F9" s="278">
        <v>-0.42705826283850268</v>
      </c>
    </row>
    <row r="10" spans="1:7">
      <c r="B10" s="14" t="s">
        <v>147</v>
      </c>
      <c r="C10" s="278">
        <v>1.496</v>
      </c>
      <c r="D10" s="278">
        <v>1.9125523261920607</v>
      </c>
      <c r="E10" s="278">
        <v>0</v>
      </c>
      <c r="F10" s="278">
        <v>5.4508654786902255E-2</v>
      </c>
    </row>
    <row r="11" spans="1:7">
      <c r="B11" s="14" t="s">
        <v>165</v>
      </c>
      <c r="C11" s="278">
        <v>0.94398248461550671</v>
      </c>
      <c r="D11" s="278">
        <v>2</v>
      </c>
      <c r="E11" s="278">
        <v>0.4</v>
      </c>
      <c r="F11" s="278">
        <v>-0.24854167638440927</v>
      </c>
    </row>
    <row r="12" spans="1:7">
      <c r="B12" s="14" t="s">
        <v>69</v>
      </c>
      <c r="C12" s="278">
        <v>0.49863166867178471</v>
      </c>
      <c r="D12" s="278">
        <v>0.8</v>
      </c>
      <c r="E12" s="278">
        <v>1.3</v>
      </c>
      <c r="F12" s="278">
        <v>-0.10136567061220747</v>
      </c>
    </row>
    <row r="13" spans="1:7">
      <c r="B13" s="14" t="s">
        <v>138</v>
      </c>
      <c r="C13" s="278">
        <v>0.93742753715866445</v>
      </c>
      <c r="D13" s="278">
        <v>1.6</v>
      </c>
      <c r="E13" s="278">
        <v>0</v>
      </c>
      <c r="F13" s="278">
        <v>-0.98574001414640744</v>
      </c>
    </row>
    <row r="14" spans="1:7">
      <c r="B14" s="14" t="s">
        <v>173</v>
      </c>
      <c r="C14" s="278">
        <v>1.8</v>
      </c>
      <c r="D14" s="278">
        <v>0.3662052658199248</v>
      </c>
      <c r="E14" s="278">
        <v>0</v>
      </c>
      <c r="F14" s="278">
        <v>-1.8216474270658534E-2</v>
      </c>
    </row>
    <row r="15" spans="1:7">
      <c r="B15" s="14" t="s">
        <v>41</v>
      </c>
      <c r="C15" s="278">
        <v>0.4138642849894571</v>
      </c>
      <c r="D15" s="278">
        <v>1.4935524952937385</v>
      </c>
      <c r="E15" s="278">
        <v>0</v>
      </c>
      <c r="F15" s="278">
        <v>-0.86609788390228215</v>
      </c>
    </row>
    <row r="16" spans="1:7">
      <c r="B16" s="14" t="s">
        <v>153</v>
      </c>
      <c r="C16" s="278">
        <v>1.77</v>
      </c>
      <c r="D16" s="278">
        <v>9.687413858860508E-2</v>
      </c>
      <c r="E16" s="278">
        <v>0</v>
      </c>
      <c r="F16" s="278">
        <v>-0.2274993108476715</v>
      </c>
    </row>
    <row r="17" spans="2:11">
      <c r="B17" s="14" t="s">
        <v>62</v>
      </c>
      <c r="C17" s="278">
        <v>3.9695222696010793E-2</v>
      </c>
      <c r="D17" s="278">
        <v>0.7</v>
      </c>
      <c r="E17" s="278">
        <v>0.5</v>
      </c>
      <c r="F17" s="278">
        <v>0.16868521270998316</v>
      </c>
    </row>
    <row r="18" spans="2:11">
      <c r="B18" s="14" t="s">
        <v>168</v>
      </c>
      <c r="C18" s="278">
        <v>6.3384719204065817E-3</v>
      </c>
      <c r="D18" s="278">
        <v>1.3995464791195584</v>
      </c>
      <c r="E18" s="278">
        <v>0</v>
      </c>
      <c r="F18" s="278">
        <v>0.49990856018359164</v>
      </c>
    </row>
    <row r="19" spans="2:11">
      <c r="B19" s="14"/>
      <c r="C19" s="278">
        <v>0.25928846770004321</v>
      </c>
      <c r="D19" s="278">
        <v>1.1560636896542822</v>
      </c>
      <c r="E19" s="278">
        <v>0</v>
      </c>
      <c r="F19" s="278">
        <v>-0.16088828069763372</v>
      </c>
    </row>
    <row r="20" spans="2:11">
      <c r="B20" s="14" t="s">
        <v>255</v>
      </c>
      <c r="C20" s="278"/>
      <c r="D20" s="278"/>
      <c r="E20" s="278"/>
      <c r="F20" s="278"/>
    </row>
    <row r="21" spans="2:11">
      <c r="B21" s="14"/>
      <c r="C21" s="278">
        <v>4.4000000000000004</v>
      </c>
      <c r="D21" s="278">
        <v>11</v>
      </c>
      <c r="E21" s="278">
        <v>3.5</v>
      </c>
      <c r="F21" s="278">
        <v>-1.0624447602000018</v>
      </c>
    </row>
    <row r="22" spans="2:11">
      <c r="B22" s="14" t="s">
        <v>184</v>
      </c>
      <c r="C22" s="278"/>
      <c r="D22" s="278"/>
      <c r="E22" s="278"/>
      <c r="F22" s="278"/>
    </row>
    <row r="23" spans="2:11">
      <c r="C23" s="278">
        <v>104.61253344190911</v>
      </c>
      <c r="D23" s="278">
        <v>39.299999999999997</v>
      </c>
      <c r="E23" s="278">
        <v>7.5</v>
      </c>
      <c r="F23" s="278">
        <v>-9.5829614351903274</v>
      </c>
    </row>
    <row r="25" spans="2:11" ht="15" customHeight="1">
      <c r="B25" s="1101" t="s">
        <v>4607</v>
      </c>
      <c r="C25" s="1101"/>
      <c r="D25" s="1101"/>
      <c r="E25" s="1101"/>
      <c r="F25" s="1101"/>
    </row>
    <row r="26" spans="2:11">
      <c r="B26" s="1101"/>
      <c r="C26" s="1101"/>
      <c r="D26" s="1101"/>
      <c r="E26" s="1101"/>
      <c r="F26" s="1101"/>
    </row>
    <row r="27" spans="2:11">
      <c r="B27" s="1101"/>
      <c r="C27" s="1101"/>
      <c r="D27" s="1101"/>
      <c r="E27" s="1101"/>
      <c r="F27" s="1101"/>
    </row>
    <row r="28" spans="2:11">
      <c r="B28" s="206"/>
      <c r="C28" s="914"/>
      <c r="D28" s="914"/>
      <c r="E28" s="914"/>
      <c r="F28" s="914"/>
    </row>
    <row r="29" spans="2:11">
      <c r="B29" s="35"/>
      <c r="C29" s="206"/>
      <c r="D29" s="206"/>
      <c r="E29" s="206"/>
      <c r="F29" s="206"/>
    </row>
    <row r="30" spans="2:11">
      <c r="B30" s="35" t="s">
        <v>4395</v>
      </c>
      <c r="C30" s="35"/>
      <c r="D30" s="35"/>
      <c r="E30" s="35"/>
      <c r="F30" s="35"/>
    </row>
    <row r="31" spans="2:11">
      <c r="C31" s="35"/>
      <c r="D31" s="35"/>
      <c r="E31" s="35"/>
      <c r="F31" s="35"/>
    </row>
    <row r="32" spans="2:11">
      <c r="K32" s="10"/>
    </row>
  </sheetData>
  <mergeCells count="2">
    <mergeCell ref="B25:F27"/>
    <mergeCell ref="C4:F4"/>
  </mergeCells>
  <hyperlinks>
    <hyperlink ref="A1" location="Contents!A1" display="Table of Contents" xr:uid="{679D9D1A-D269-48DC-9CE0-B612FB623354}"/>
  </hyperlinks>
  <pageMargins left="0.7" right="0.7" top="0.75" bottom="0.75" header="0.3" footer="0.3"/>
</worksheet>
</file>

<file path=xl/worksheets/sheet9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93AFC0-B621-49BD-B2F1-E0EB25183E85}">
  <sheetPr>
    <tabColor theme="7"/>
  </sheetPr>
  <dimension ref="A1:J39"/>
  <sheetViews>
    <sheetView zoomScaleNormal="100" workbookViewId="0"/>
  </sheetViews>
  <sheetFormatPr defaultColWidth="9.140625" defaultRowHeight="12.75"/>
  <cols>
    <col min="1" max="1" width="17.85546875" style="35" bestFit="1" customWidth="1"/>
    <col min="2" max="2" width="16.28515625" style="35" customWidth="1"/>
    <col min="3" max="3" width="11.42578125" style="35" bestFit="1" customWidth="1"/>
    <col min="4" max="4" width="14.28515625" style="35" bestFit="1" customWidth="1"/>
    <col min="5" max="16384" width="9.140625" style="35"/>
  </cols>
  <sheetData>
    <row r="1" spans="1:10" ht="15">
      <c r="A1" s="232" t="s">
        <v>3717</v>
      </c>
      <c r="B1" s="102" t="s">
        <v>4581</v>
      </c>
      <c r="C1" s="102"/>
      <c r="D1" s="102"/>
      <c r="E1" s="102"/>
      <c r="F1" s="102"/>
      <c r="G1" s="102"/>
      <c r="H1" s="102"/>
      <c r="I1" s="102"/>
      <c r="J1" s="102"/>
    </row>
    <row r="3" spans="1:10">
      <c r="B3" s="174"/>
      <c r="C3" s="171" t="s">
        <v>478</v>
      </c>
      <c r="D3" s="171" t="s">
        <v>471</v>
      </c>
    </row>
    <row r="4" spans="1:10">
      <c r="B4" s="174"/>
      <c r="C4" s="556" t="s">
        <v>479</v>
      </c>
      <c r="D4" s="556" t="s">
        <v>480</v>
      </c>
    </row>
    <row r="5" spans="1:10">
      <c r="B5" s="1068" t="s">
        <v>481</v>
      </c>
      <c r="C5" s="1068"/>
      <c r="D5" s="1068"/>
    </row>
    <row r="6" spans="1:10">
      <c r="B6" s="174" t="s">
        <v>177</v>
      </c>
      <c r="C6" s="556">
        <v>99</v>
      </c>
      <c r="D6" s="556">
        <v>1.6</v>
      </c>
    </row>
    <row r="7" spans="1:10">
      <c r="B7" s="174" t="s">
        <v>180</v>
      </c>
      <c r="C7" s="556">
        <v>32</v>
      </c>
      <c r="D7" s="556">
        <v>2.6</v>
      </c>
    </row>
    <row r="8" spans="1:10">
      <c r="B8" s="174" t="s">
        <v>154</v>
      </c>
      <c r="C8" s="556">
        <v>2</v>
      </c>
      <c r="D8" s="556">
        <v>0.6</v>
      </c>
    </row>
    <row r="9" spans="1:10">
      <c r="B9" s="174" t="s">
        <v>482</v>
      </c>
      <c r="C9" s="556" t="s">
        <v>482</v>
      </c>
      <c r="D9" s="556" t="s">
        <v>482</v>
      </c>
    </row>
    <row r="10" spans="1:10">
      <c r="B10" s="174" t="s">
        <v>482</v>
      </c>
      <c r="C10" s="556" t="s">
        <v>482</v>
      </c>
      <c r="D10" s="556" t="s">
        <v>482</v>
      </c>
    </row>
    <row r="11" spans="1:10">
      <c r="B11" s="174" t="s">
        <v>482</v>
      </c>
      <c r="C11" s="556" t="s">
        <v>482</v>
      </c>
      <c r="D11" s="556" t="s">
        <v>482</v>
      </c>
    </row>
    <row r="12" spans="1:10">
      <c r="B12" s="174" t="s">
        <v>482</v>
      </c>
      <c r="C12" s="556" t="s">
        <v>482</v>
      </c>
      <c r="D12" s="556" t="s">
        <v>482</v>
      </c>
    </row>
    <row r="13" spans="1:10">
      <c r="B13" s="174" t="s">
        <v>482</v>
      </c>
      <c r="C13" s="556" t="s">
        <v>482</v>
      </c>
      <c r="D13" s="556" t="s">
        <v>482</v>
      </c>
    </row>
    <row r="14" spans="1:10">
      <c r="B14" s="174" t="s">
        <v>482</v>
      </c>
      <c r="C14" s="556" t="s">
        <v>482</v>
      </c>
      <c r="D14" s="556" t="s">
        <v>482</v>
      </c>
    </row>
    <row r="15" spans="1:10">
      <c r="B15" s="174" t="s">
        <v>482</v>
      </c>
      <c r="C15" s="556" t="s">
        <v>482</v>
      </c>
      <c r="D15" s="556" t="s">
        <v>482</v>
      </c>
    </row>
    <row r="16" spans="1:10">
      <c r="B16" s="1068" t="s">
        <v>483</v>
      </c>
      <c r="C16" s="1068"/>
      <c r="D16" s="1068"/>
    </row>
    <row r="17" spans="2:9">
      <c r="B17" s="174" t="s">
        <v>180</v>
      </c>
      <c r="C17" s="556">
        <v>32</v>
      </c>
      <c r="D17" s="556">
        <v>2.6</v>
      </c>
    </row>
    <row r="18" spans="2:9">
      <c r="B18" s="174" t="s">
        <v>50</v>
      </c>
      <c r="C18" s="556" t="s">
        <v>482</v>
      </c>
      <c r="D18" s="556">
        <v>2.1</v>
      </c>
    </row>
    <row r="19" spans="2:9">
      <c r="B19" s="174" t="s">
        <v>45</v>
      </c>
      <c r="C19" s="556" t="s">
        <v>482</v>
      </c>
      <c r="D19" s="556">
        <v>1.9</v>
      </c>
    </row>
    <row r="20" spans="2:9">
      <c r="B20" s="174" t="s">
        <v>177</v>
      </c>
      <c r="C20" s="556">
        <v>99</v>
      </c>
      <c r="D20" s="556">
        <v>1.6</v>
      </c>
    </row>
    <row r="21" spans="2:9">
      <c r="B21" s="174" t="s">
        <v>166</v>
      </c>
      <c r="C21" s="556" t="s">
        <v>482</v>
      </c>
      <c r="D21" s="556">
        <v>1</v>
      </c>
    </row>
    <row r="22" spans="2:9">
      <c r="B22" s="174" t="s">
        <v>163</v>
      </c>
      <c r="C22" s="556" t="s">
        <v>482</v>
      </c>
      <c r="D22" s="556">
        <v>0.9</v>
      </c>
    </row>
    <row r="23" spans="2:9">
      <c r="B23" s="174" t="s">
        <v>9</v>
      </c>
      <c r="C23" s="556" t="s">
        <v>482</v>
      </c>
      <c r="D23" s="556">
        <v>0.8</v>
      </c>
    </row>
    <row r="24" spans="2:9">
      <c r="B24" s="174" t="s">
        <v>153</v>
      </c>
      <c r="C24" s="556" t="s">
        <v>482</v>
      </c>
      <c r="D24" s="556">
        <v>0.8</v>
      </c>
    </row>
    <row r="25" spans="2:9">
      <c r="B25" s="174" t="s">
        <v>302</v>
      </c>
      <c r="C25" s="556" t="s">
        <v>482</v>
      </c>
      <c r="D25" s="556">
        <v>0.8</v>
      </c>
    </row>
    <row r="26" spans="2:9">
      <c r="B26" s="174" t="s">
        <v>154</v>
      </c>
      <c r="C26" s="556">
        <v>2</v>
      </c>
      <c r="D26" s="556">
        <v>0.6</v>
      </c>
    </row>
    <row r="27" spans="2:9">
      <c r="B27" s="170" t="s">
        <v>484</v>
      </c>
      <c r="C27" s="171">
        <v>133</v>
      </c>
      <c r="D27" s="171">
        <v>14.1</v>
      </c>
    </row>
    <row r="28" spans="2:9">
      <c r="B28" s="185"/>
      <c r="C28" s="185"/>
      <c r="D28" s="185"/>
    </row>
    <row r="30" spans="2:9" ht="15" customHeight="1">
      <c r="B30" s="1060" t="s">
        <v>485</v>
      </c>
      <c r="C30" s="1060"/>
      <c r="D30" s="1060"/>
      <c r="E30" s="1060"/>
      <c r="F30" s="1060"/>
      <c r="G30" s="247"/>
      <c r="H30" s="247"/>
      <c r="I30" s="247"/>
    </row>
    <row r="31" spans="2:9">
      <c r="B31" s="1060"/>
      <c r="C31" s="1060"/>
      <c r="D31" s="1060"/>
      <c r="E31" s="1060"/>
      <c r="F31" s="1060"/>
    </row>
    <row r="32" spans="2:9">
      <c r="B32" s="1060"/>
      <c r="C32" s="1060"/>
      <c r="D32" s="1060"/>
      <c r="E32" s="1060"/>
      <c r="F32" s="1060"/>
    </row>
    <row r="33" spans="2:6">
      <c r="B33" s="1060"/>
      <c r="C33" s="1060"/>
      <c r="D33" s="1060"/>
      <c r="E33" s="1060"/>
      <c r="F33" s="1060"/>
    </row>
    <row r="34" spans="2:6">
      <c r="B34" s="1060"/>
      <c r="C34" s="1060"/>
      <c r="D34" s="1060"/>
      <c r="E34" s="1060"/>
      <c r="F34" s="1060"/>
    </row>
    <row r="35" spans="2:6">
      <c r="B35" s="1060"/>
      <c r="C35" s="1060"/>
      <c r="D35" s="1060"/>
      <c r="E35" s="1060"/>
      <c r="F35" s="1060"/>
    </row>
    <row r="36" spans="2:6">
      <c r="B36" s="1060"/>
      <c r="C36" s="1060"/>
      <c r="D36" s="1060"/>
      <c r="E36" s="1060"/>
      <c r="F36" s="1060"/>
    </row>
    <row r="37" spans="2:6">
      <c r="B37" s="1060"/>
      <c r="C37" s="1060"/>
      <c r="D37" s="1060"/>
      <c r="E37" s="1060"/>
      <c r="F37" s="1060"/>
    </row>
    <row r="38" spans="2:6">
      <c r="C38" s="39"/>
      <c r="D38" s="39"/>
      <c r="E38" s="39"/>
      <c r="F38" s="39"/>
    </row>
    <row r="39" spans="2:6">
      <c r="B39" s="792" t="s">
        <v>4495</v>
      </c>
    </row>
  </sheetData>
  <mergeCells count="3">
    <mergeCell ref="B5:D5"/>
    <mergeCell ref="B16:D16"/>
    <mergeCell ref="B30:F37"/>
  </mergeCells>
  <hyperlinks>
    <hyperlink ref="A1" location="Contents!A1" display="Table of Contents" xr:uid="{9BF99F73-E8C9-4705-A25B-E77817E95F07}"/>
  </hyperlinks>
  <pageMargins left="0.7" right="0.7" top="0.75" bottom="0.75" header="0.3" footer="0.3"/>
</worksheet>
</file>

<file path=xl/worksheets/sheet9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2198CF-5282-4F3C-8E11-679672FA0AF9}">
  <sheetPr>
    <tabColor theme="7"/>
  </sheetPr>
  <dimension ref="A1:H40"/>
  <sheetViews>
    <sheetView workbookViewId="0"/>
  </sheetViews>
  <sheetFormatPr defaultRowHeight="15"/>
  <cols>
    <col min="1" max="1" width="17" bestFit="1" customWidth="1"/>
    <col min="2" max="2" width="18.140625" customWidth="1"/>
    <col min="3" max="3" width="16.42578125" customWidth="1"/>
    <col min="4" max="4" width="18" customWidth="1"/>
  </cols>
  <sheetData>
    <row r="1" spans="1:8">
      <c r="A1" s="232" t="s">
        <v>3717</v>
      </c>
      <c r="B1" s="102" t="s">
        <v>4582</v>
      </c>
      <c r="C1" s="102"/>
      <c r="D1" s="102"/>
      <c r="E1" s="102"/>
      <c r="F1" s="102"/>
      <c r="G1" s="102"/>
      <c r="H1" s="102"/>
    </row>
    <row r="2" spans="1:8">
      <c r="B2" s="35"/>
      <c r="C2" s="35"/>
      <c r="D2" s="35"/>
      <c r="E2" s="35"/>
      <c r="F2" s="35"/>
      <c r="G2" s="35"/>
    </row>
    <row r="3" spans="1:8">
      <c r="B3" s="556"/>
      <c r="C3" s="171" t="s">
        <v>478</v>
      </c>
      <c r="D3" s="171" t="s">
        <v>471</v>
      </c>
      <c r="E3" s="35"/>
      <c r="F3" s="35"/>
      <c r="G3" s="35"/>
    </row>
    <row r="4" spans="1:8">
      <c r="B4" s="174"/>
      <c r="C4" s="1119" t="s">
        <v>480</v>
      </c>
      <c r="D4" s="1119"/>
      <c r="E4" s="35"/>
      <c r="F4" s="35"/>
      <c r="G4" s="35"/>
    </row>
    <row r="5" spans="1:8">
      <c r="B5" s="1068" t="s">
        <v>481</v>
      </c>
      <c r="C5" s="1068"/>
      <c r="D5" s="1068"/>
      <c r="E5" s="35"/>
      <c r="F5" s="35"/>
      <c r="G5" s="35"/>
    </row>
    <row r="6" spans="1:8">
      <c r="B6" s="174" t="s">
        <v>89</v>
      </c>
      <c r="C6" s="556">
        <v>12.6</v>
      </c>
      <c r="D6" s="556">
        <v>339</v>
      </c>
      <c r="E6" s="35"/>
      <c r="F6" s="35"/>
      <c r="G6" s="35"/>
    </row>
    <row r="7" spans="1:8">
      <c r="B7" s="174" t="s">
        <v>177</v>
      </c>
      <c r="C7" s="556">
        <v>2.5</v>
      </c>
      <c r="D7" s="556">
        <v>31</v>
      </c>
      <c r="E7" s="35"/>
      <c r="F7" s="35"/>
      <c r="G7" s="35"/>
    </row>
    <row r="8" spans="1:8">
      <c r="B8" s="174" t="s">
        <v>41</v>
      </c>
      <c r="C8" s="556">
        <v>0.5</v>
      </c>
      <c r="D8" s="164">
        <v>46</v>
      </c>
      <c r="E8" s="35"/>
      <c r="F8" s="35"/>
      <c r="G8" s="35"/>
    </row>
    <row r="9" spans="1:8">
      <c r="B9" s="174" t="s">
        <v>393</v>
      </c>
      <c r="C9" s="556">
        <v>0.4</v>
      </c>
      <c r="D9" s="164">
        <v>3.8</v>
      </c>
      <c r="E9" s="35"/>
      <c r="F9" s="35"/>
      <c r="G9" s="35"/>
    </row>
    <row r="10" spans="1:8">
      <c r="B10" s="174" t="s">
        <v>894</v>
      </c>
      <c r="C10" s="556">
        <v>0.4</v>
      </c>
      <c r="D10" s="164">
        <v>49</v>
      </c>
      <c r="E10" s="35"/>
      <c r="F10" s="35"/>
      <c r="G10" s="35"/>
    </row>
    <row r="11" spans="1:8">
      <c r="B11" s="174" t="s">
        <v>167</v>
      </c>
      <c r="C11" s="556">
        <v>0.3</v>
      </c>
      <c r="D11" s="164">
        <v>32</v>
      </c>
      <c r="E11" s="35"/>
      <c r="F11" s="35"/>
      <c r="G11" s="35"/>
    </row>
    <row r="12" spans="1:8">
      <c r="B12" s="174" t="s">
        <v>138</v>
      </c>
      <c r="C12" s="556">
        <v>0.3</v>
      </c>
      <c r="D12" s="164">
        <v>82</v>
      </c>
      <c r="E12" s="35"/>
      <c r="F12" s="35"/>
      <c r="G12" s="35"/>
    </row>
    <row r="13" spans="1:8">
      <c r="B13" s="161" t="s">
        <v>50</v>
      </c>
      <c r="C13" s="556">
        <v>0.2</v>
      </c>
      <c r="D13" s="556">
        <v>6.1</v>
      </c>
      <c r="E13" s="35"/>
      <c r="F13" s="35"/>
      <c r="G13" s="35"/>
    </row>
    <row r="14" spans="1:8">
      <c r="B14" s="174" t="s">
        <v>38</v>
      </c>
      <c r="C14" s="556">
        <v>0.2</v>
      </c>
      <c r="D14" s="556">
        <v>0.7</v>
      </c>
      <c r="E14" s="35"/>
      <c r="F14" s="35"/>
      <c r="G14" s="35"/>
    </row>
    <row r="15" spans="1:8">
      <c r="B15" s="174" t="s">
        <v>72</v>
      </c>
      <c r="C15" s="556">
        <v>0.2</v>
      </c>
      <c r="D15" s="556">
        <v>109</v>
      </c>
      <c r="E15" s="35"/>
      <c r="F15" s="35"/>
      <c r="G15" s="35"/>
    </row>
    <row r="16" spans="1:8">
      <c r="B16" s="1068" t="s">
        <v>483</v>
      </c>
      <c r="C16" s="1068"/>
      <c r="D16" s="1068"/>
      <c r="E16" s="35"/>
      <c r="F16" s="35"/>
      <c r="G16" s="35"/>
    </row>
    <row r="17" spans="2:7">
      <c r="B17" s="174" t="s">
        <v>89</v>
      </c>
      <c r="C17" s="556">
        <v>13.2</v>
      </c>
      <c r="D17" s="556">
        <v>339</v>
      </c>
      <c r="E17" s="35"/>
      <c r="F17" s="35"/>
      <c r="G17" s="35"/>
    </row>
    <row r="18" spans="2:7">
      <c r="B18" s="174" t="s">
        <v>72</v>
      </c>
      <c r="C18" s="556">
        <v>0.2</v>
      </c>
      <c r="D18" s="556">
        <v>109</v>
      </c>
      <c r="E18" s="35"/>
      <c r="F18" s="35"/>
      <c r="G18" s="35"/>
    </row>
    <row r="19" spans="2:7">
      <c r="B19" s="174" t="s">
        <v>138</v>
      </c>
      <c r="C19" s="556">
        <v>0.3</v>
      </c>
      <c r="D19" s="556">
        <v>82</v>
      </c>
      <c r="E19" s="35"/>
      <c r="F19" s="35"/>
      <c r="G19" s="35"/>
    </row>
    <row r="20" spans="2:7">
      <c r="B20" s="174" t="s">
        <v>180</v>
      </c>
      <c r="C20" s="556" t="s">
        <v>3821</v>
      </c>
      <c r="D20" s="164">
        <v>80</v>
      </c>
      <c r="E20" s="35"/>
      <c r="F20" s="35"/>
      <c r="G20" s="35"/>
    </row>
    <row r="21" spans="2:7">
      <c r="B21" s="174" t="s">
        <v>717</v>
      </c>
      <c r="C21" s="556">
        <v>0.4</v>
      </c>
      <c r="D21" s="164">
        <v>49</v>
      </c>
      <c r="E21" s="35"/>
      <c r="F21" s="35"/>
      <c r="G21" s="35"/>
    </row>
    <row r="22" spans="2:7">
      <c r="B22" s="174" t="s">
        <v>41</v>
      </c>
      <c r="C22" s="556">
        <v>0.5</v>
      </c>
      <c r="D22" s="164">
        <v>46</v>
      </c>
      <c r="E22" s="35"/>
      <c r="F22" s="35"/>
      <c r="G22" s="35"/>
    </row>
    <row r="23" spans="2:7">
      <c r="B23" s="174" t="s">
        <v>167</v>
      </c>
      <c r="C23" s="556">
        <v>0.3</v>
      </c>
      <c r="D23" s="556">
        <v>32</v>
      </c>
      <c r="E23" s="35"/>
      <c r="F23" s="35"/>
      <c r="G23" s="35"/>
    </row>
    <row r="24" spans="2:7">
      <c r="B24" s="174" t="s">
        <v>177</v>
      </c>
      <c r="C24" s="556">
        <v>2.5</v>
      </c>
      <c r="D24" s="556">
        <v>31</v>
      </c>
      <c r="E24" s="35"/>
      <c r="F24" s="35"/>
      <c r="G24" s="35"/>
    </row>
    <row r="25" spans="2:7">
      <c r="B25" s="174" t="s">
        <v>154</v>
      </c>
      <c r="C25" s="556">
        <v>0.1</v>
      </c>
      <c r="D25" s="556">
        <v>22</v>
      </c>
      <c r="E25" s="35"/>
      <c r="F25" s="35"/>
      <c r="G25" s="35"/>
    </row>
    <row r="26" spans="2:7">
      <c r="B26" s="174" t="s">
        <v>147</v>
      </c>
      <c r="C26" s="556" t="s">
        <v>3821</v>
      </c>
      <c r="D26" s="556">
        <v>20</v>
      </c>
      <c r="E26" s="35"/>
      <c r="F26" s="35"/>
      <c r="G26" s="35"/>
    </row>
    <row r="27" spans="2:7">
      <c r="B27" s="170" t="s">
        <v>484</v>
      </c>
      <c r="C27" s="556">
        <v>19</v>
      </c>
      <c r="D27" s="557">
        <v>1170</v>
      </c>
      <c r="E27" s="35"/>
      <c r="F27" s="35"/>
      <c r="G27" s="35"/>
    </row>
    <row r="28" spans="2:7">
      <c r="B28" s="35"/>
      <c r="C28" s="35"/>
      <c r="D28" s="35"/>
      <c r="E28" s="35"/>
      <c r="F28" s="35"/>
      <c r="G28" s="35"/>
    </row>
    <row r="29" spans="2:7">
      <c r="B29" s="35"/>
      <c r="C29" s="35"/>
      <c r="D29" s="35"/>
      <c r="E29" s="35"/>
      <c r="F29" s="35"/>
      <c r="G29" s="35"/>
    </row>
    <row r="30" spans="2:7" ht="15" customHeight="1">
      <c r="B30" s="1062" t="s">
        <v>3925</v>
      </c>
      <c r="C30" s="1062"/>
      <c r="D30" s="1062"/>
      <c r="E30" s="1062"/>
      <c r="F30" s="1062"/>
      <c r="G30" s="1062"/>
    </row>
    <row r="31" spans="2:7">
      <c r="B31" s="1062"/>
      <c r="C31" s="1062"/>
      <c r="D31" s="1062"/>
      <c r="E31" s="1062"/>
      <c r="F31" s="1062"/>
      <c r="G31" s="1062"/>
    </row>
    <row r="32" spans="2:7">
      <c r="B32" s="1062"/>
      <c r="C32" s="1062"/>
      <c r="D32" s="1062"/>
      <c r="E32" s="1062"/>
      <c r="F32" s="1062"/>
      <c r="G32" s="1062"/>
    </row>
    <row r="33" spans="2:7">
      <c r="B33" s="1062"/>
      <c r="C33" s="1062"/>
      <c r="D33" s="1062"/>
      <c r="E33" s="1062"/>
      <c r="F33" s="1062"/>
      <c r="G33" s="1062"/>
    </row>
    <row r="34" spans="2:7">
      <c r="B34" s="1062"/>
      <c r="C34" s="1062"/>
      <c r="D34" s="1062"/>
      <c r="E34" s="1062"/>
      <c r="F34" s="1062"/>
      <c r="G34" s="1062"/>
    </row>
    <row r="35" spans="2:7">
      <c r="B35" s="251"/>
      <c r="C35" s="35"/>
      <c r="D35" s="35"/>
      <c r="E35" s="35"/>
      <c r="F35" s="35"/>
      <c r="G35" s="35"/>
    </row>
    <row r="36" spans="2:7">
      <c r="B36" s="1062" t="s">
        <v>4396</v>
      </c>
      <c r="C36" s="1062"/>
      <c r="D36" s="1062"/>
      <c r="E36" s="1062"/>
      <c r="F36" s="1062"/>
      <c r="G36" s="1062"/>
    </row>
    <row r="37" spans="2:7">
      <c r="B37" s="1062"/>
      <c r="C37" s="1062"/>
      <c r="D37" s="1062"/>
      <c r="E37" s="1062"/>
      <c r="F37" s="1062"/>
      <c r="G37" s="1062"/>
    </row>
    <row r="38" spans="2:7">
      <c r="B38" s="1062"/>
      <c r="C38" s="1062"/>
      <c r="D38" s="1062"/>
      <c r="E38" s="1062"/>
      <c r="F38" s="1062"/>
      <c r="G38" s="1062"/>
    </row>
    <row r="39" spans="2:7">
      <c r="B39" s="1062"/>
      <c r="C39" s="1062"/>
      <c r="D39" s="1062"/>
      <c r="E39" s="1062"/>
      <c r="F39" s="1062"/>
      <c r="G39" s="1062"/>
    </row>
    <row r="40" spans="2:7">
      <c r="B40" s="1062"/>
      <c r="C40" s="1062"/>
      <c r="D40" s="1062"/>
      <c r="E40" s="1062"/>
      <c r="F40" s="1062"/>
      <c r="G40" s="1062"/>
    </row>
  </sheetData>
  <mergeCells count="5">
    <mergeCell ref="C4:D4"/>
    <mergeCell ref="B5:D5"/>
    <mergeCell ref="B16:D16"/>
    <mergeCell ref="B30:G34"/>
    <mergeCell ref="B36:G40"/>
  </mergeCells>
  <hyperlinks>
    <hyperlink ref="A1" location="Contents!A1" display="Table of Contents" xr:uid="{FABD1F5B-021F-4A96-9D49-8ADD39FE8FA6}"/>
  </hyperlinks>
  <pageMargins left="0.7" right="0.7" top="0.75" bottom="0.75" header="0.3" footer="0.3"/>
</worksheet>
</file>

<file path=xl/worksheets/sheet9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AAAED3-3A73-4671-A95A-5A0D73F25A80}">
  <sheetPr>
    <tabColor theme="7"/>
  </sheetPr>
  <dimension ref="A1:I113"/>
  <sheetViews>
    <sheetView workbookViewId="0"/>
  </sheetViews>
  <sheetFormatPr defaultColWidth="9.140625" defaultRowHeight="12.75"/>
  <cols>
    <col min="1" max="1" width="17" style="35" bestFit="1" customWidth="1"/>
    <col min="2" max="2" width="17" style="35" customWidth="1"/>
    <col min="3" max="3" width="9.140625" style="35"/>
    <col min="4" max="4" width="11.28515625" style="35" bestFit="1" customWidth="1"/>
    <col min="5" max="5" width="14" style="35" bestFit="1" customWidth="1"/>
    <col min="6" max="16384" width="9.140625" style="35"/>
  </cols>
  <sheetData>
    <row r="1" spans="1:9" ht="15">
      <c r="A1" s="232" t="s">
        <v>3717</v>
      </c>
      <c r="B1" s="102" t="s">
        <v>4583</v>
      </c>
      <c r="C1" s="102"/>
      <c r="D1" s="102"/>
      <c r="E1" s="102"/>
      <c r="F1" s="102"/>
      <c r="G1" s="102"/>
      <c r="H1" s="102"/>
      <c r="I1" s="102"/>
    </row>
    <row r="3" spans="1:9" ht="25.5">
      <c r="B3" s="556"/>
      <c r="C3" s="563" t="s">
        <v>3926</v>
      </c>
      <c r="D3" s="171" t="s">
        <v>478</v>
      </c>
      <c r="E3" s="171" t="s">
        <v>471</v>
      </c>
    </row>
    <row r="4" spans="1:9" ht="18" customHeight="1">
      <c r="B4" s="174"/>
      <c r="C4" s="1120" t="s">
        <v>3938</v>
      </c>
      <c r="D4" s="1120"/>
      <c r="E4" s="1120"/>
    </row>
    <row r="5" spans="1:9">
      <c r="B5" s="1068" t="s">
        <v>481</v>
      </c>
      <c r="C5" s="1068"/>
      <c r="D5" s="1068"/>
      <c r="E5" s="1068"/>
    </row>
    <row r="6" spans="1:9">
      <c r="B6" s="174" t="s">
        <v>89</v>
      </c>
      <c r="C6" s="564">
        <v>205.2</v>
      </c>
      <c r="D6" s="164">
        <v>48.2</v>
      </c>
      <c r="E6" s="164">
        <v>253.4</v>
      </c>
    </row>
    <row r="7" spans="1:9">
      <c r="B7" s="161" t="s">
        <v>180</v>
      </c>
      <c r="C7" s="564">
        <v>76.3</v>
      </c>
      <c r="D7" s="164">
        <v>19.2</v>
      </c>
      <c r="E7" s="164">
        <v>95.5</v>
      </c>
    </row>
    <row r="8" spans="1:9">
      <c r="B8" s="174" t="s">
        <v>90</v>
      </c>
      <c r="C8" s="564">
        <v>5.3</v>
      </c>
      <c r="D8" s="164">
        <v>11.1</v>
      </c>
      <c r="E8" s="164">
        <v>16.399999999999999</v>
      </c>
    </row>
    <row r="9" spans="1:9">
      <c r="B9" s="174" t="s">
        <v>154</v>
      </c>
      <c r="C9" s="564">
        <v>63.2</v>
      </c>
      <c r="D9" s="164">
        <v>8.1999999999999993</v>
      </c>
      <c r="E9" s="164">
        <v>71.400000000000006</v>
      </c>
    </row>
    <row r="10" spans="1:9">
      <c r="B10" s="174" t="s">
        <v>148</v>
      </c>
      <c r="C10" s="564">
        <v>49</v>
      </c>
      <c r="D10" s="164">
        <v>4.9000000000000004</v>
      </c>
      <c r="E10" s="164">
        <v>53.9</v>
      </c>
    </row>
    <row r="11" spans="1:9">
      <c r="B11" s="174" t="s">
        <v>41</v>
      </c>
      <c r="C11" s="564">
        <v>42.9</v>
      </c>
      <c r="D11" s="164">
        <v>4.4000000000000004</v>
      </c>
      <c r="E11" s="164">
        <v>47.4</v>
      </c>
    </row>
    <row r="12" spans="1:9">
      <c r="B12" s="174" t="s">
        <v>132</v>
      </c>
      <c r="C12" s="564">
        <v>16.3</v>
      </c>
      <c r="D12" s="164">
        <v>4.0999999999999996</v>
      </c>
      <c r="E12" s="164">
        <v>20.399999999999999</v>
      </c>
    </row>
    <row r="13" spans="1:9">
      <c r="B13" s="174" t="s">
        <v>491</v>
      </c>
      <c r="C13" s="564">
        <v>11.2</v>
      </c>
      <c r="D13" s="164">
        <v>4.0999999999999996</v>
      </c>
      <c r="E13" s="164">
        <v>15.9</v>
      </c>
    </row>
    <row r="14" spans="1:9">
      <c r="B14" s="174" t="s">
        <v>72</v>
      </c>
      <c r="C14" s="564">
        <v>4.5999999999999996</v>
      </c>
      <c r="D14" s="164">
        <v>3.1</v>
      </c>
      <c r="E14" s="164">
        <v>7.7</v>
      </c>
    </row>
    <row r="15" spans="1:9">
      <c r="B15" s="174" t="s">
        <v>165</v>
      </c>
      <c r="C15" s="564">
        <v>7.2</v>
      </c>
      <c r="D15" s="164">
        <v>3</v>
      </c>
      <c r="E15" s="164">
        <v>10.199999999999999</v>
      </c>
    </row>
    <row r="16" spans="1:9">
      <c r="B16" s="174"/>
      <c r="C16" s="564"/>
      <c r="D16" s="164"/>
      <c r="E16" s="164"/>
    </row>
    <row r="17" spans="2:8">
      <c r="B17" s="1068" t="s">
        <v>483</v>
      </c>
      <c r="C17" s="1068"/>
      <c r="D17" s="1068"/>
      <c r="E17" s="1068"/>
    </row>
    <row r="18" spans="2:8">
      <c r="B18" s="174" t="s">
        <v>89</v>
      </c>
      <c r="C18" s="564">
        <v>205.2</v>
      </c>
      <c r="D18" s="164">
        <v>48.2</v>
      </c>
      <c r="E18" s="164">
        <v>253.4</v>
      </c>
    </row>
    <row r="19" spans="2:8">
      <c r="B19" s="161" t="s">
        <v>180</v>
      </c>
      <c r="C19" s="564">
        <v>76.3</v>
      </c>
      <c r="D19" s="164">
        <v>19.2</v>
      </c>
      <c r="E19" s="164">
        <v>95.5</v>
      </c>
    </row>
    <row r="20" spans="2:8">
      <c r="B20" s="174" t="s">
        <v>154</v>
      </c>
      <c r="C20" s="564">
        <v>63.2</v>
      </c>
      <c r="D20" s="164">
        <v>8.1999999999999993</v>
      </c>
      <c r="E20" s="164">
        <v>71.400000000000006</v>
      </c>
    </row>
    <row r="21" spans="2:8">
      <c r="B21" s="161" t="s">
        <v>148</v>
      </c>
      <c r="C21" s="564">
        <v>49</v>
      </c>
      <c r="D21" s="164">
        <v>4.9000000000000004</v>
      </c>
      <c r="E21" s="164">
        <v>53.9</v>
      </c>
    </row>
    <row r="22" spans="2:8">
      <c r="B22" s="174" t="s">
        <v>41</v>
      </c>
      <c r="C22" s="564">
        <v>42.9</v>
      </c>
      <c r="D22" s="164">
        <v>4.4000000000000004</v>
      </c>
      <c r="E22" s="164">
        <v>47.4</v>
      </c>
    </row>
    <row r="23" spans="2:8">
      <c r="B23" s="174" t="s">
        <v>153</v>
      </c>
      <c r="C23" s="564">
        <v>20.9</v>
      </c>
      <c r="D23" s="164">
        <v>0.8</v>
      </c>
      <c r="E23" s="164">
        <v>21.7</v>
      </c>
    </row>
    <row r="24" spans="2:8">
      <c r="B24" s="174" t="s">
        <v>132</v>
      </c>
      <c r="C24" s="564">
        <v>16.3</v>
      </c>
      <c r="D24" s="164">
        <v>4.0999999999999996</v>
      </c>
      <c r="E24" s="164">
        <v>20.399999999999999</v>
      </c>
    </row>
    <row r="25" spans="2:8">
      <c r="B25" s="174" t="s">
        <v>90</v>
      </c>
      <c r="C25" s="564">
        <v>5.3</v>
      </c>
      <c r="D25" s="164">
        <v>11.1</v>
      </c>
      <c r="E25" s="164">
        <v>16.399999999999999</v>
      </c>
    </row>
    <row r="26" spans="2:8">
      <c r="B26" s="174" t="s">
        <v>491</v>
      </c>
      <c r="C26" s="564">
        <v>11.2</v>
      </c>
      <c r="D26" s="164">
        <v>4.0999999999999996</v>
      </c>
      <c r="E26" s="164">
        <v>15.9</v>
      </c>
    </row>
    <row r="27" spans="2:8">
      <c r="B27" s="174" t="s">
        <v>179</v>
      </c>
      <c r="C27" s="565">
        <v>13.4</v>
      </c>
      <c r="D27" s="556">
        <v>0.5</v>
      </c>
      <c r="E27" s="556">
        <v>13.9</v>
      </c>
    </row>
    <row r="28" spans="2:8">
      <c r="B28" s="174"/>
      <c r="C28" s="565"/>
      <c r="D28" s="556"/>
      <c r="E28" s="556"/>
    </row>
    <row r="29" spans="2:8">
      <c r="B29" s="170" t="s">
        <v>476</v>
      </c>
      <c r="C29" s="563">
        <v>621</v>
      </c>
      <c r="D29" s="171" t="s">
        <v>2975</v>
      </c>
      <c r="E29" s="171" t="s">
        <v>2976</v>
      </c>
    </row>
    <row r="30" spans="2:8">
      <c r="B30" s="558"/>
      <c r="C30" s="562"/>
      <c r="D30" s="558"/>
      <c r="E30" s="558"/>
    </row>
    <row r="32" spans="2:8" ht="12.75" customHeight="1">
      <c r="B32" s="1062" t="s">
        <v>3927</v>
      </c>
      <c r="C32" s="1062"/>
      <c r="D32" s="1062"/>
      <c r="E32" s="1062"/>
      <c r="F32" s="1062"/>
      <c r="G32" s="1062"/>
      <c r="H32" s="1062"/>
    </row>
    <row r="33" spans="2:8">
      <c r="B33" s="1062"/>
      <c r="C33" s="1062"/>
      <c r="D33" s="1062"/>
      <c r="E33" s="1062"/>
      <c r="F33" s="1062"/>
      <c r="G33" s="1062"/>
      <c r="H33" s="1062"/>
    </row>
    <row r="34" spans="2:8">
      <c r="B34" s="1062"/>
      <c r="C34" s="1062"/>
      <c r="D34" s="1062"/>
      <c r="E34" s="1062"/>
      <c r="F34" s="1062"/>
      <c r="G34" s="1062"/>
      <c r="H34" s="1062"/>
    </row>
    <row r="35" spans="2:8">
      <c r="B35" s="1062"/>
      <c r="C35" s="1062"/>
      <c r="D35" s="1062"/>
      <c r="E35" s="1062"/>
      <c r="F35" s="1062"/>
      <c r="G35" s="1062"/>
      <c r="H35" s="1062"/>
    </row>
    <row r="36" spans="2:8">
      <c r="B36" s="1062"/>
      <c r="C36" s="1062"/>
      <c r="D36" s="1062"/>
      <c r="E36" s="1062"/>
      <c r="F36" s="1062"/>
      <c r="G36" s="1062"/>
      <c r="H36" s="1062"/>
    </row>
    <row r="37" spans="2:8">
      <c r="B37" s="1062"/>
      <c r="C37" s="1062"/>
      <c r="D37" s="1062"/>
      <c r="E37" s="1062"/>
      <c r="F37" s="1062"/>
      <c r="G37" s="1062"/>
      <c r="H37" s="1062"/>
    </row>
    <row r="38" spans="2:8">
      <c r="B38" s="1062"/>
      <c r="C38" s="1062"/>
      <c r="D38" s="1062"/>
      <c r="E38" s="1062"/>
      <c r="F38" s="1062"/>
      <c r="G38" s="1062"/>
      <c r="H38" s="1062"/>
    </row>
    <row r="39" spans="2:8">
      <c r="B39" s="1062"/>
      <c r="C39" s="1062"/>
      <c r="D39" s="1062"/>
      <c r="E39" s="1062"/>
      <c r="F39" s="1062"/>
      <c r="G39" s="1062"/>
      <c r="H39" s="1062"/>
    </row>
    <row r="40" spans="2:8">
      <c r="B40" s="1062"/>
      <c r="C40" s="1062"/>
      <c r="D40" s="1062"/>
      <c r="E40" s="1062"/>
      <c r="F40" s="1062"/>
      <c r="G40" s="1062"/>
      <c r="H40" s="1062"/>
    </row>
    <row r="42" spans="2:8" ht="12.75" customHeight="1">
      <c r="B42" s="1060" t="s">
        <v>3940</v>
      </c>
      <c r="C42" s="1060"/>
      <c r="D42" s="1060"/>
      <c r="E42" s="1060"/>
      <c r="F42" s="1060"/>
      <c r="G42" s="1060"/>
      <c r="H42" s="1060"/>
    </row>
    <row r="43" spans="2:8">
      <c r="B43" s="1060"/>
      <c r="C43" s="1060"/>
      <c r="D43" s="1060"/>
      <c r="E43" s="1060"/>
      <c r="F43" s="1060"/>
      <c r="G43" s="1060"/>
      <c r="H43" s="1060"/>
    </row>
    <row r="44" spans="2:8">
      <c r="B44" s="1060"/>
      <c r="C44" s="1060"/>
      <c r="D44" s="1060"/>
      <c r="E44" s="1060"/>
      <c r="F44" s="1060"/>
      <c r="G44" s="1060"/>
      <c r="H44" s="1060"/>
    </row>
    <row r="45" spans="2:8">
      <c r="B45" s="1060"/>
      <c r="C45" s="1060"/>
      <c r="D45" s="1060"/>
      <c r="E45" s="1060"/>
      <c r="F45" s="1060"/>
      <c r="G45" s="1060"/>
      <c r="H45" s="1060"/>
    </row>
    <row r="46" spans="2:8" ht="14.25" customHeight="1">
      <c r="B46" s="1060"/>
      <c r="C46" s="1060"/>
      <c r="D46" s="1060"/>
      <c r="E46" s="1060"/>
      <c r="F46" s="1060"/>
      <c r="G46" s="1060"/>
      <c r="H46" s="1060"/>
    </row>
    <row r="47" spans="2:8">
      <c r="B47" s="1060"/>
      <c r="C47" s="1060"/>
      <c r="D47" s="1060"/>
      <c r="E47" s="1060"/>
      <c r="F47" s="1060"/>
      <c r="G47" s="1060"/>
      <c r="H47" s="1060"/>
    </row>
    <row r="48" spans="2:8">
      <c r="B48" s="1060"/>
      <c r="C48" s="1060"/>
      <c r="D48" s="1060"/>
      <c r="E48" s="1060"/>
      <c r="F48" s="1060"/>
      <c r="G48" s="1060"/>
      <c r="H48" s="1060"/>
    </row>
    <row r="49" spans="2:8">
      <c r="B49" s="1060"/>
      <c r="C49" s="1060"/>
      <c r="D49" s="1060"/>
      <c r="E49" s="1060"/>
      <c r="F49" s="1060"/>
      <c r="G49" s="1060"/>
      <c r="H49" s="1060"/>
    </row>
    <row r="50" spans="2:8">
      <c r="B50" s="1060"/>
      <c r="C50" s="1060"/>
      <c r="D50" s="1060"/>
      <c r="E50" s="1060"/>
      <c r="F50" s="1060"/>
      <c r="G50" s="1060"/>
      <c r="H50" s="1060"/>
    </row>
    <row r="51" spans="2:8">
      <c r="B51" s="1060"/>
      <c r="C51" s="1060"/>
      <c r="D51" s="1060"/>
      <c r="E51" s="1060"/>
      <c r="F51" s="1060"/>
      <c r="G51" s="1060"/>
      <c r="H51" s="1060"/>
    </row>
    <row r="52" spans="2:8">
      <c r="B52" s="1060"/>
      <c r="C52" s="1060"/>
      <c r="D52" s="1060"/>
      <c r="E52" s="1060"/>
      <c r="F52" s="1060"/>
      <c r="G52" s="1060"/>
      <c r="H52" s="1060"/>
    </row>
    <row r="53" spans="2:8">
      <c r="B53" s="1060"/>
      <c r="C53" s="1060"/>
      <c r="D53" s="1060"/>
      <c r="E53" s="1060"/>
      <c r="F53" s="1060"/>
      <c r="G53" s="1060"/>
      <c r="H53" s="1060"/>
    </row>
    <row r="54" spans="2:8">
      <c r="B54" s="1060"/>
      <c r="C54" s="1060"/>
      <c r="D54" s="1060"/>
      <c r="E54" s="1060"/>
      <c r="F54" s="1060"/>
      <c r="G54" s="1060"/>
      <c r="H54" s="1060"/>
    </row>
    <row r="55" spans="2:8">
      <c r="B55" s="1060"/>
      <c r="C55" s="1060"/>
      <c r="D55" s="1060"/>
      <c r="E55" s="1060"/>
      <c r="F55" s="1060"/>
      <c r="G55" s="1060"/>
      <c r="H55" s="1060"/>
    </row>
    <row r="56" spans="2:8">
      <c r="B56" s="1060"/>
      <c r="C56" s="1060"/>
      <c r="D56" s="1060"/>
      <c r="E56" s="1060"/>
      <c r="F56" s="1060"/>
      <c r="G56" s="1060"/>
      <c r="H56" s="1060"/>
    </row>
    <row r="57" spans="2:8">
      <c r="B57" s="1060"/>
      <c r="C57" s="1060"/>
      <c r="D57" s="1060"/>
      <c r="E57" s="1060"/>
      <c r="F57" s="1060"/>
      <c r="G57" s="1060"/>
      <c r="H57" s="1060"/>
    </row>
    <row r="58" spans="2:8">
      <c r="B58" s="1060"/>
      <c r="C58" s="1060"/>
      <c r="D58" s="1060"/>
      <c r="E58" s="1060"/>
      <c r="F58" s="1060"/>
      <c r="G58" s="1060"/>
      <c r="H58" s="1060"/>
    </row>
    <row r="59" spans="2:8">
      <c r="B59" s="1060"/>
      <c r="C59" s="1060"/>
      <c r="D59" s="1060"/>
      <c r="E59" s="1060"/>
      <c r="F59" s="1060"/>
      <c r="G59" s="1060"/>
      <c r="H59" s="1060"/>
    </row>
    <row r="60" spans="2:8">
      <c r="B60" s="1060"/>
      <c r="C60" s="1060"/>
      <c r="D60" s="1060"/>
      <c r="E60" s="1060"/>
      <c r="F60" s="1060"/>
      <c r="G60" s="1060"/>
      <c r="H60" s="1060"/>
    </row>
    <row r="61" spans="2:8">
      <c r="B61" s="1060"/>
      <c r="C61" s="1060"/>
      <c r="D61" s="1060"/>
      <c r="E61" s="1060"/>
      <c r="F61" s="1060"/>
      <c r="G61" s="1060"/>
      <c r="H61" s="1060"/>
    </row>
    <row r="62" spans="2:8">
      <c r="B62" s="1060"/>
      <c r="C62" s="1060"/>
      <c r="D62" s="1060"/>
      <c r="E62" s="1060"/>
      <c r="F62" s="1060"/>
      <c r="G62" s="1060"/>
      <c r="H62" s="1060"/>
    </row>
    <row r="63" spans="2:8">
      <c r="B63" s="1060"/>
      <c r="C63" s="1060"/>
      <c r="D63" s="1060"/>
      <c r="E63" s="1060"/>
      <c r="F63" s="1060"/>
      <c r="G63" s="1060"/>
      <c r="H63" s="1060"/>
    </row>
    <row r="64" spans="2:8">
      <c r="B64" s="1060"/>
      <c r="C64" s="1060"/>
      <c r="D64" s="1060"/>
      <c r="E64" s="1060"/>
      <c r="F64" s="1060"/>
      <c r="G64" s="1060"/>
      <c r="H64" s="1060"/>
    </row>
    <row r="65" spans="2:8">
      <c r="B65" s="1060"/>
      <c r="C65" s="1060"/>
      <c r="D65" s="1060"/>
      <c r="E65" s="1060"/>
      <c r="F65" s="1060"/>
      <c r="G65" s="1060"/>
      <c r="H65" s="1060"/>
    </row>
    <row r="66" spans="2:8">
      <c r="B66" s="1060"/>
      <c r="C66" s="1060"/>
      <c r="D66" s="1060"/>
      <c r="E66" s="1060"/>
      <c r="F66" s="1060"/>
      <c r="G66" s="1060"/>
      <c r="H66" s="1060"/>
    </row>
    <row r="67" spans="2:8">
      <c r="B67" s="1060"/>
      <c r="C67" s="1060"/>
      <c r="D67" s="1060"/>
      <c r="E67" s="1060"/>
      <c r="F67" s="1060"/>
      <c r="G67" s="1060"/>
      <c r="H67" s="1060"/>
    </row>
    <row r="68" spans="2:8">
      <c r="B68" s="1060"/>
      <c r="C68" s="1060"/>
      <c r="D68" s="1060"/>
      <c r="E68" s="1060"/>
      <c r="F68" s="1060"/>
      <c r="G68" s="1060"/>
      <c r="H68" s="1060"/>
    </row>
    <row r="69" spans="2:8">
      <c r="B69" s="1060"/>
      <c r="C69" s="1060"/>
      <c r="D69" s="1060"/>
      <c r="E69" s="1060"/>
      <c r="F69" s="1060"/>
      <c r="G69" s="1060"/>
      <c r="H69" s="1060"/>
    </row>
    <row r="70" spans="2:8">
      <c r="B70" s="1060"/>
      <c r="C70" s="1060"/>
      <c r="D70" s="1060"/>
      <c r="E70" s="1060"/>
      <c r="F70" s="1060"/>
      <c r="G70" s="1060"/>
      <c r="H70" s="1060"/>
    </row>
    <row r="71" spans="2:8">
      <c r="B71" s="1060"/>
      <c r="C71" s="1060"/>
      <c r="D71" s="1060"/>
      <c r="E71" s="1060"/>
      <c r="F71" s="1060"/>
      <c r="G71" s="1060"/>
      <c r="H71" s="1060"/>
    </row>
    <row r="72" spans="2:8">
      <c r="B72" s="1060"/>
      <c r="C72" s="1060"/>
      <c r="D72" s="1060"/>
      <c r="E72" s="1060"/>
      <c r="F72" s="1060"/>
      <c r="G72" s="1060"/>
      <c r="H72" s="1060"/>
    </row>
    <row r="73" spans="2:8">
      <c r="B73" s="1060"/>
      <c r="C73" s="1060"/>
      <c r="D73" s="1060"/>
      <c r="E73" s="1060"/>
      <c r="F73" s="1060"/>
      <c r="G73" s="1060"/>
      <c r="H73" s="1060"/>
    </row>
    <row r="74" spans="2:8">
      <c r="B74" s="1060"/>
      <c r="C74" s="1060"/>
      <c r="D74" s="1060"/>
      <c r="E74" s="1060"/>
      <c r="F74" s="1060"/>
      <c r="G74" s="1060"/>
      <c r="H74" s="1060"/>
    </row>
    <row r="75" spans="2:8">
      <c r="B75" s="1060"/>
      <c r="C75" s="1060"/>
      <c r="D75" s="1060"/>
      <c r="E75" s="1060"/>
      <c r="F75" s="1060"/>
      <c r="G75" s="1060"/>
      <c r="H75" s="1060"/>
    </row>
    <row r="76" spans="2:8">
      <c r="B76" s="1060"/>
      <c r="C76" s="1060"/>
      <c r="D76" s="1060"/>
      <c r="E76" s="1060"/>
      <c r="F76" s="1060"/>
      <c r="G76" s="1060"/>
      <c r="H76" s="1060"/>
    </row>
    <row r="77" spans="2:8">
      <c r="B77" s="1060"/>
      <c r="C77" s="1060"/>
      <c r="D77" s="1060"/>
      <c r="E77" s="1060"/>
      <c r="F77" s="1060"/>
      <c r="G77" s="1060"/>
      <c r="H77" s="1060"/>
    </row>
    <row r="78" spans="2:8">
      <c r="B78" s="1060"/>
      <c r="C78" s="1060"/>
      <c r="D78" s="1060"/>
      <c r="E78" s="1060"/>
      <c r="F78" s="1060"/>
      <c r="G78" s="1060"/>
      <c r="H78" s="1060"/>
    </row>
    <row r="79" spans="2:8">
      <c r="B79" s="1060"/>
      <c r="C79" s="1060"/>
      <c r="D79" s="1060"/>
      <c r="E79" s="1060"/>
      <c r="F79" s="1060"/>
      <c r="G79" s="1060"/>
      <c r="H79" s="1060"/>
    </row>
    <row r="80" spans="2:8">
      <c r="B80" s="1060"/>
      <c r="C80" s="1060"/>
      <c r="D80" s="1060"/>
      <c r="E80" s="1060"/>
      <c r="F80" s="1060"/>
      <c r="G80" s="1060"/>
      <c r="H80" s="1060"/>
    </row>
    <row r="81" spans="2:8">
      <c r="B81" s="1060"/>
      <c r="C81" s="1060"/>
      <c r="D81" s="1060"/>
      <c r="E81" s="1060"/>
      <c r="F81" s="1060"/>
      <c r="G81" s="1060"/>
      <c r="H81" s="1060"/>
    </row>
    <row r="82" spans="2:8">
      <c r="B82" s="1060"/>
      <c r="C82" s="1060"/>
      <c r="D82" s="1060"/>
      <c r="E82" s="1060"/>
      <c r="F82" s="1060"/>
      <c r="G82" s="1060"/>
      <c r="H82" s="1060"/>
    </row>
    <row r="83" spans="2:8">
      <c r="B83" s="1060"/>
      <c r="C83" s="1060"/>
      <c r="D83" s="1060"/>
      <c r="E83" s="1060"/>
      <c r="F83" s="1060"/>
      <c r="G83" s="1060"/>
      <c r="H83" s="1060"/>
    </row>
    <row r="84" spans="2:8">
      <c r="B84" s="1060"/>
      <c r="C84" s="1060"/>
      <c r="D84" s="1060"/>
      <c r="E84" s="1060"/>
      <c r="F84" s="1060"/>
      <c r="G84" s="1060"/>
      <c r="H84" s="1060"/>
    </row>
    <row r="85" spans="2:8">
      <c r="B85" s="1060"/>
      <c r="C85" s="1060"/>
      <c r="D85" s="1060"/>
      <c r="E85" s="1060"/>
      <c r="F85" s="1060"/>
      <c r="G85" s="1060"/>
      <c r="H85" s="1060"/>
    </row>
    <row r="86" spans="2:8">
      <c r="B86" s="1060"/>
      <c r="C86" s="1060"/>
      <c r="D86" s="1060"/>
      <c r="E86" s="1060"/>
      <c r="F86" s="1060"/>
      <c r="G86" s="1060"/>
      <c r="H86" s="1060"/>
    </row>
    <row r="87" spans="2:8">
      <c r="B87" s="1060"/>
      <c r="C87" s="1060"/>
      <c r="D87" s="1060"/>
      <c r="E87" s="1060"/>
      <c r="F87" s="1060"/>
      <c r="G87" s="1060"/>
      <c r="H87" s="1060"/>
    </row>
    <row r="88" spans="2:8">
      <c r="B88" s="1060"/>
      <c r="C88" s="1060"/>
      <c r="D88" s="1060"/>
      <c r="E88" s="1060"/>
      <c r="F88" s="1060"/>
      <c r="G88" s="1060"/>
      <c r="H88" s="1060"/>
    </row>
    <row r="89" spans="2:8">
      <c r="B89" s="1060"/>
      <c r="C89" s="1060"/>
      <c r="D89" s="1060"/>
      <c r="E89" s="1060"/>
      <c r="F89" s="1060"/>
      <c r="G89" s="1060"/>
      <c r="H89" s="1060"/>
    </row>
    <row r="90" spans="2:8">
      <c r="B90" s="1060"/>
      <c r="C90" s="1060"/>
      <c r="D90" s="1060"/>
      <c r="E90" s="1060"/>
      <c r="F90" s="1060"/>
      <c r="G90" s="1060"/>
      <c r="H90" s="1060"/>
    </row>
    <row r="91" spans="2:8">
      <c r="B91" s="1060"/>
      <c r="C91" s="1060"/>
      <c r="D91" s="1060"/>
      <c r="E91" s="1060"/>
      <c r="F91" s="1060"/>
      <c r="G91" s="1060"/>
      <c r="H91" s="1060"/>
    </row>
    <row r="92" spans="2:8">
      <c r="B92" s="1060"/>
      <c r="C92" s="1060"/>
      <c r="D92" s="1060"/>
      <c r="E92" s="1060"/>
      <c r="F92" s="1060"/>
      <c r="G92" s="1060"/>
      <c r="H92" s="1060"/>
    </row>
    <row r="93" spans="2:8">
      <c r="B93" s="1060"/>
      <c r="C93" s="1060"/>
      <c r="D93" s="1060"/>
      <c r="E93" s="1060"/>
      <c r="F93" s="1060"/>
      <c r="G93" s="1060"/>
      <c r="H93" s="1060"/>
    </row>
    <row r="94" spans="2:8">
      <c r="B94" s="1060"/>
      <c r="C94" s="1060"/>
      <c r="D94" s="1060"/>
      <c r="E94" s="1060"/>
      <c r="F94" s="1060"/>
      <c r="G94" s="1060"/>
      <c r="H94" s="1060"/>
    </row>
    <row r="95" spans="2:8">
      <c r="B95" s="1060"/>
      <c r="C95" s="1060"/>
      <c r="D95" s="1060"/>
      <c r="E95" s="1060"/>
      <c r="F95" s="1060"/>
      <c r="G95" s="1060"/>
      <c r="H95" s="1060"/>
    </row>
    <row r="96" spans="2:8">
      <c r="B96" s="1060"/>
      <c r="C96" s="1060"/>
      <c r="D96" s="1060"/>
      <c r="E96" s="1060"/>
      <c r="F96" s="1060"/>
      <c r="G96" s="1060"/>
      <c r="H96" s="1060"/>
    </row>
    <row r="97" spans="2:8">
      <c r="B97" s="1060"/>
      <c r="C97" s="1060"/>
      <c r="D97" s="1060"/>
      <c r="E97" s="1060"/>
      <c r="F97" s="1060"/>
      <c r="G97" s="1060"/>
      <c r="H97" s="1060"/>
    </row>
    <row r="98" spans="2:8">
      <c r="B98" s="1060"/>
      <c r="C98" s="1060"/>
      <c r="D98" s="1060"/>
      <c r="E98" s="1060"/>
      <c r="F98" s="1060"/>
      <c r="G98" s="1060"/>
      <c r="H98" s="1060"/>
    </row>
    <row r="99" spans="2:8">
      <c r="B99" s="1060"/>
      <c r="C99" s="1060"/>
      <c r="D99" s="1060"/>
      <c r="E99" s="1060"/>
      <c r="F99" s="1060"/>
      <c r="G99" s="1060"/>
      <c r="H99" s="1060"/>
    </row>
    <row r="100" spans="2:8">
      <c r="B100" s="1060"/>
      <c r="C100" s="1060"/>
      <c r="D100" s="1060"/>
      <c r="E100" s="1060"/>
      <c r="F100" s="1060"/>
      <c r="G100" s="1060"/>
      <c r="H100" s="1060"/>
    </row>
    <row r="101" spans="2:8">
      <c r="B101" s="1060"/>
      <c r="C101" s="1060"/>
      <c r="D101" s="1060"/>
      <c r="E101" s="1060"/>
      <c r="F101" s="1060"/>
      <c r="G101" s="1060"/>
      <c r="H101" s="1060"/>
    </row>
    <row r="102" spans="2:8">
      <c r="B102" s="1060"/>
      <c r="C102" s="1060"/>
      <c r="D102" s="1060"/>
      <c r="E102" s="1060"/>
      <c r="F102" s="1060"/>
      <c r="G102" s="1060"/>
      <c r="H102" s="1060"/>
    </row>
    <row r="103" spans="2:8">
      <c r="B103" s="1060"/>
      <c r="C103" s="1060"/>
      <c r="D103" s="1060"/>
      <c r="E103" s="1060"/>
      <c r="F103" s="1060"/>
      <c r="G103" s="1060"/>
      <c r="H103" s="1060"/>
    </row>
    <row r="104" spans="2:8">
      <c r="B104" s="1060"/>
      <c r="C104" s="1060"/>
      <c r="D104" s="1060"/>
      <c r="E104" s="1060"/>
      <c r="F104" s="1060"/>
      <c r="G104" s="1060"/>
      <c r="H104" s="1060"/>
    </row>
    <row r="105" spans="2:8">
      <c r="B105" s="1060"/>
      <c r="C105" s="1060"/>
      <c r="D105" s="1060"/>
      <c r="E105" s="1060"/>
      <c r="F105" s="1060"/>
      <c r="G105" s="1060"/>
      <c r="H105" s="1060"/>
    </row>
    <row r="106" spans="2:8">
      <c r="B106" s="1060"/>
      <c r="C106" s="1060"/>
      <c r="D106" s="1060"/>
      <c r="E106" s="1060"/>
      <c r="F106" s="1060"/>
      <c r="G106" s="1060"/>
      <c r="H106" s="1060"/>
    </row>
    <row r="107" spans="2:8">
      <c r="B107" s="1060"/>
      <c r="C107" s="1060"/>
      <c r="D107" s="1060"/>
      <c r="E107" s="1060"/>
      <c r="F107" s="1060"/>
      <c r="G107" s="1060"/>
      <c r="H107" s="1060"/>
    </row>
    <row r="108" spans="2:8">
      <c r="B108" s="39"/>
      <c r="C108" s="39"/>
      <c r="D108" s="39"/>
      <c r="E108" s="39"/>
      <c r="F108" s="39"/>
      <c r="G108" s="39"/>
      <c r="H108" s="39"/>
    </row>
    <row r="109" spans="2:8">
      <c r="B109" s="39"/>
      <c r="C109" s="39"/>
      <c r="D109" s="39"/>
      <c r="E109" s="39"/>
      <c r="F109" s="39"/>
      <c r="G109" s="39"/>
      <c r="H109" s="39"/>
    </row>
    <row r="110" spans="2:8">
      <c r="B110" s="39"/>
      <c r="C110" s="39"/>
      <c r="D110" s="39"/>
      <c r="E110" s="39"/>
      <c r="F110" s="39"/>
      <c r="G110" s="39"/>
      <c r="H110" s="39"/>
    </row>
    <row r="111" spans="2:8">
      <c r="B111" s="39"/>
      <c r="C111" s="39"/>
      <c r="D111" s="39"/>
      <c r="E111" s="39"/>
      <c r="F111" s="39"/>
      <c r="G111" s="39"/>
      <c r="H111" s="39"/>
    </row>
    <row r="112" spans="2:8">
      <c r="B112" s="39"/>
      <c r="C112" s="39"/>
      <c r="D112" s="39"/>
      <c r="E112" s="39"/>
      <c r="F112" s="39"/>
      <c r="G112" s="39"/>
      <c r="H112" s="39"/>
    </row>
    <row r="113" spans="2:8">
      <c r="B113" s="39"/>
      <c r="C113" s="39"/>
      <c r="D113" s="39"/>
      <c r="E113" s="39"/>
      <c r="F113" s="39"/>
      <c r="G113" s="39"/>
      <c r="H113" s="39"/>
    </row>
  </sheetData>
  <mergeCells count="5">
    <mergeCell ref="B42:H107"/>
    <mergeCell ref="C4:E4"/>
    <mergeCell ref="B5:E5"/>
    <mergeCell ref="B17:E17"/>
    <mergeCell ref="B32:H40"/>
  </mergeCells>
  <hyperlinks>
    <hyperlink ref="A1" location="Contents!A1" display="Table of Contents" xr:uid="{837D72D1-0324-461D-B490-017854218F9E}"/>
  </hyperlinks>
  <pageMargins left="0.7" right="0.7" top="0.75" bottom="0.75" header="0.3" footer="0.3"/>
</worksheet>
</file>

<file path=xl/worksheets/sheet9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4268C3-25C5-495A-9F33-FC059B10FBF1}">
  <sheetPr>
    <tabColor theme="7"/>
  </sheetPr>
  <dimension ref="A1:J49"/>
  <sheetViews>
    <sheetView workbookViewId="0"/>
  </sheetViews>
  <sheetFormatPr defaultColWidth="9.140625" defaultRowHeight="12.75"/>
  <cols>
    <col min="1" max="1" width="17" style="35" bestFit="1" customWidth="1"/>
    <col min="2" max="2" width="20.42578125" style="35" customWidth="1"/>
    <col min="3" max="3" width="14.28515625" style="35" bestFit="1" customWidth="1"/>
    <col min="4" max="4" width="11.42578125" style="35" bestFit="1" customWidth="1"/>
    <col min="5" max="5" width="14.28515625" style="35" bestFit="1" customWidth="1"/>
    <col min="6" max="16384" width="9.140625" style="35"/>
  </cols>
  <sheetData>
    <row r="1" spans="1:10" ht="15">
      <c r="A1" s="232" t="s">
        <v>3717</v>
      </c>
      <c r="B1" s="102" t="s">
        <v>4585</v>
      </c>
      <c r="C1" s="102"/>
      <c r="D1" s="102"/>
      <c r="E1" s="102"/>
      <c r="F1" s="102"/>
      <c r="G1" s="102"/>
      <c r="H1" s="102"/>
      <c r="I1" s="102"/>
      <c r="J1" s="102"/>
    </row>
    <row r="2" spans="1:10" s="185" customFormat="1">
      <c r="A2" s="409"/>
      <c r="B2" s="566"/>
      <c r="C2" s="566"/>
      <c r="D2" s="566"/>
      <c r="E2" s="566"/>
    </row>
    <row r="3" spans="1:10">
      <c r="B3" s="567" t="s">
        <v>3928</v>
      </c>
      <c r="C3" s="568" t="s">
        <v>3926</v>
      </c>
      <c r="D3" s="568" t="s">
        <v>478</v>
      </c>
      <c r="E3" s="568" t="s">
        <v>471</v>
      </c>
    </row>
    <row r="4" spans="1:10">
      <c r="B4" s="238"/>
      <c r="C4" s="1121" t="s">
        <v>479</v>
      </c>
      <c r="D4" s="1121"/>
      <c r="E4" s="1121"/>
    </row>
    <row r="5" spans="1:10">
      <c r="B5" s="238" t="s">
        <v>173</v>
      </c>
      <c r="C5" s="241">
        <v>2304</v>
      </c>
      <c r="D5" s="239" t="s">
        <v>482</v>
      </c>
      <c r="E5" s="569">
        <v>2304</v>
      </c>
    </row>
    <row r="6" spans="1:10">
      <c r="B6" s="238" t="s">
        <v>180</v>
      </c>
      <c r="C6" s="241">
        <v>1628</v>
      </c>
      <c r="D6" s="239" t="s">
        <v>482</v>
      </c>
      <c r="E6" s="569">
        <v>1628</v>
      </c>
    </row>
    <row r="7" spans="1:10">
      <c r="B7" s="238" t="s">
        <v>89</v>
      </c>
      <c r="C7" s="175">
        <v>420</v>
      </c>
      <c r="D7" s="239">
        <v>100</v>
      </c>
      <c r="E7" s="239">
        <v>520</v>
      </c>
    </row>
    <row r="8" spans="1:10">
      <c r="B8" s="238" t="s">
        <v>164</v>
      </c>
      <c r="C8" s="175">
        <v>516</v>
      </c>
      <c r="D8" s="239" t="s">
        <v>482</v>
      </c>
      <c r="E8" s="239">
        <v>516</v>
      </c>
    </row>
    <row r="9" spans="1:10">
      <c r="B9" s="238" t="s">
        <v>54</v>
      </c>
      <c r="C9" s="175">
        <v>500</v>
      </c>
      <c r="D9" s="239" t="s">
        <v>482</v>
      </c>
      <c r="E9" s="239">
        <v>500</v>
      </c>
    </row>
    <row r="10" spans="1:10">
      <c r="B10" s="238" t="s">
        <v>152</v>
      </c>
      <c r="C10" s="175">
        <v>240</v>
      </c>
      <c r="D10" s="239" t="s">
        <v>482</v>
      </c>
      <c r="E10" s="239">
        <v>240</v>
      </c>
    </row>
    <row r="11" spans="1:10">
      <c r="B11" s="238" t="s">
        <v>41</v>
      </c>
      <c r="C11" s="175">
        <v>225</v>
      </c>
      <c r="D11" s="239" t="s">
        <v>482</v>
      </c>
      <c r="E11" s="239">
        <v>225</v>
      </c>
    </row>
    <row r="12" spans="1:10">
      <c r="B12" s="238" t="s">
        <v>654</v>
      </c>
      <c r="C12" s="175">
        <v>100</v>
      </c>
      <c r="D12" s="239" t="s">
        <v>482</v>
      </c>
      <c r="E12" s="239">
        <v>100</v>
      </c>
    </row>
    <row r="13" spans="1:10">
      <c r="B13" s="238" t="s">
        <v>642</v>
      </c>
      <c r="C13" s="175">
        <v>50</v>
      </c>
      <c r="D13" s="239" t="s">
        <v>482</v>
      </c>
      <c r="E13" s="239">
        <v>50</v>
      </c>
    </row>
    <row r="14" spans="1:10">
      <c r="B14" s="238" t="s">
        <v>618</v>
      </c>
      <c r="C14" s="175">
        <v>50</v>
      </c>
      <c r="D14" s="239" t="s">
        <v>482</v>
      </c>
      <c r="E14" s="239">
        <v>50</v>
      </c>
    </row>
    <row r="15" spans="1:10">
      <c r="B15" s="238" t="s">
        <v>32</v>
      </c>
      <c r="C15" s="175">
        <v>20</v>
      </c>
      <c r="D15" s="239" t="s">
        <v>482</v>
      </c>
      <c r="E15" s="239">
        <v>20</v>
      </c>
    </row>
    <row r="16" spans="1:10">
      <c r="B16" s="238" t="s">
        <v>63</v>
      </c>
      <c r="C16" s="175">
        <v>20</v>
      </c>
      <c r="D16" s="239" t="s">
        <v>482</v>
      </c>
      <c r="E16" s="239">
        <v>20</v>
      </c>
    </row>
    <row r="17" spans="2:7">
      <c r="B17" s="238" t="s">
        <v>701</v>
      </c>
      <c r="C17" s="175">
        <v>17</v>
      </c>
      <c r="D17" s="239" t="s">
        <v>482</v>
      </c>
      <c r="E17" s="239">
        <v>17</v>
      </c>
    </row>
    <row r="18" spans="2:7">
      <c r="B18" s="238" t="s">
        <v>147</v>
      </c>
      <c r="C18" s="175">
        <v>9</v>
      </c>
      <c r="D18" s="239" t="s">
        <v>482</v>
      </c>
      <c r="E18" s="239">
        <v>9</v>
      </c>
    </row>
    <row r="19" spans="2:7">
      <c r="B19" s="567" t="s">
        <v>3929</v>
      </c>
      <c r="C19" s="570">
        <v>6101</v>
      </c>
      <c r="D19" s="568">
        <v>100</v>
      </c>
      <c r="E19" s="570">
        <v>6201</v>
      </c>
    </row>
    <row r="23" spans="2:7" ht="12.75" customHeight="1">
      <c r="B23" s="1070" t="s">
        <v>3930</v>
      </c>
      <c r="C23" s="1070"/>
      <c r="D23" s="1070"/>
      <c r="E23" s="1070"/>
      <c r="F23" s="1070"/>
      <c r="G23" s="1070"/>
    </row>
    <row r="24" spans="2:7">
      <c r="B24" s="1070"/>
      <c r="C24" s="1070"/>
      <c r="D24" s="1070"/>
      <c r="E24" s="1070"/>
      <c r="F24" s="1070"/>
      <c r="G24" s="1070"/>
    </row>
    <row r="25" spans="2:7">
      <c r="B25" s="1070"/>
      <c r="C25" s="1070"/>
      <c r="D25" s="1070"/>
      <c r="E25" s="1070"/>
      <c r="F25" s="1070"/>
      <c r="G25" s="1070"/>
    </row>
    <row r="26" spans="2:7">
      <c r="B26" s="1070"/>
      <c r="C26" s="1070"/>
      <c r="D26" s="1070"/>
      <c r="E26" s="1070"/>
      <c r="F26" s="1070"/>
      <c r="G26" s="1070"/>
    </row>
    <row r="27" spans="2:7">
      <c r="B27" s="1070"/>
      <c r="C27" s="1070"/>
      <c r="D27" s="1070"/>
      <c r="E27" s="1070"/>
      <c r="F27" s="1070"/>
      <c r="G27" s="1070"/>
    </row>
    <row r="28" spans="2:7">
      <c r="B28" s="1070"/>
      <c r="C28" s="1070"/>
      <c r="D28" s="1070"/>
      <c r="E28" s="1070"/>
      <c r="F28" s="1070"/>
      <c r="G28" s="1070"/>
    </row>
    <row r="29" spans="2:7">
      <c r="B29" s="1070"/>
      <c r="C29" s="1070"/>
      <c r="D29" s="1070"/>
      <c r="E29" s="1070"/>
      <c r="F29" s="1070"/>
      <c r="G29" s="1070"/>
    </row>
    <row r="30" spans="2:7">
      <c r="B30" s="1070"/>
      <c r="C30" s="1070"/>
      <c r="D30" s="1070"/>
      <c r="E30" s="1070"/>
      <c r="F30" s="1070"/>
      <c r="G30" s="1070"/>
    </row>
    <row r="31" spans="2:7">
      <c r="B31" s="246"/>
    </row>
    <row r="33" spans="2:7" ht="12.75" customHeight="1">
      <c r="B33" s="1062" t="s">
        <v>3939</v>
      </c>
      <c r="C33" s="1062"/>
      <c r="D33" s="1062"/>
      <c r="E33" s="1062"/>
      <c r="F33" s="1062"/>
      <c r="G33" s="1062"/>
    </row>
    <row r="34" spans="2:7">
      <c r="B34" s="1062"/>
      <c r="C34" s="1062"/>
      <c r="D34" s="1062"/>
      <c r="E34" s="1062"/>
      <c r="F34" s="1062"/>
      <c r="G34" s="1062"/>
    </row>
    <row r="35" spans="2:7">
      <c r="B35" s="1062"/>
      <c r="C35" s="1062"/>
      <c r="D35" s="1062"/>
      <c r="E35" s="1062"/>
      <c r="F35" s="1062"/>
      <c r="G35" s="1062"/>
    </row>
    <row r="36" spans="2:7">
      <c r="B36" s="1062"/>
      <c r="C36" s="1062"/>
      <c r="D36" s="1062"/>
      <c r="E36" s="1062"/>
      <c r="F36" s="1062"/>
      <c r="G36" s="1062"/>
    </row>
    <row r="37" spans="2:7">
      <c r="B37" s="1062"/>
      <c r="C37" s="1062"/>
      <c r="D37" s="1062"/>
      <c r="E37" s="1062"/>
      <c r="F37" s="1062"/>
      <c r="G37" s="1062"/>
    </row>
    <row r="38" spans="2:7">
      <c r="B38" s="1062"/>
      <c r="C38" s="1062"/>
      <c r="D38" s="1062"/>
      <c r="E38" s="1062"/>
      <c r="F38" s="1062"/>
      <c r="G38" s="1062"/>
    </row>
    <row r="39" spans="2:7">
      <c r="B39" s="1062"/>
      <c r="C39" s="1062"/>
      <c r="D39" s="1062"/>
      <c r="E39" s="1062"/>
      <c r="F39" s="1062"/>
      <c r="G39" s="1062"/>
    </row>
    <row r="40" spans="2:7">
      <c r="B40" s="1062"/>
      <c r="C40" s="1062"/>
      <c r="D40" s="1062"/>
      <c r="E40" s="1062"/>
      <c r="F40" s="1062"/>
      <c r="G40" s="1062"/>
    </row>
    <row r="41" spans="2:7">
      <c r="B41" s="1062"/>
      <c r="C41" s="1062"/>
      <c r="D41" s="1062"/>
      <c r="E41" s="1062"/>
      <c r="F41" s="1062"/>
      <c r="G41" s="1062"/>
    </row>
    <row r="42" spans="2:7">
      <c r="B42" s="1062"/>
      <c r="C42" s="1062"/>
      <c r="D42" s="1062"/>
      <c r="E42" s="1062"/>
      <c r="F42" s="1062"/>
      <c r="G42" s="1062"/>
    </row>
    <row r="43" spans="2:7">
      <c r="B43" s="1062"/>
      <c r="C43" s="1062"/>
      <c r="D43" s="1062"/>
      <c r="E43" s="1062"/>
      <c r="F43" s="1062"/>
      <c r="G43" s="1062"/>
    </row>
    <row r="44" spans="2:7">
      <c r="B44" s="1062"/>
      <c r="C44" s="1062"/>
      <c r="D44" s="1062"/>
      <c r="E44" s="1062"/>
      <c r="F44" s="1062"/>
      <c r="G44" s="1062"/>
    </row>
    <row r="45" spans="2:7">
      <c r="B45" s="1062"/>
      <c r="C45" s="1062"/>
      <c r="D45" s="1062"/>
      <c r="E45" s="1062"/>
      <c r="F45" s="1062"/>
      <c r="G45" s="1062"/>
    </row>
    <row r="46" spans="2:7">
      <c r="B46" s="1062"/>
      <c r="C46" s="1062"/>
      <c r="D46" s="1062"/>
      <c r="E46" s="1062"/>
      <c r="F46" s="1062"/>
      <c r="G46" s="1062"/>
    </row>
    <row r="47" spans="2:7">
      <c r="B47" s="1062"/>
      <c r="C47" s="1062"/>
      <c r="D47" s="1062"/>
      <c r="E47" s="1062"/>
      <c r="F47" s="1062"/>
      <c r="G47" s="1062"/>
    </row>
    <row r="48" spans="2:7">
      <c r="B48" s="1062"/>
      <c r="C48" s="1062"/>
      <c r="D48" s="1062"/>
      <c r="E48" s="1062"/>
      <c r="F48" s="1062"/>
      <c r="G48" s="1062"/>
    </row>
    <row r="49" spans="2:7">
      <c r="B49" s="1062"/>
      <c r="C49" s="1062"/>
      <c r="D49" s="1062"/>
      <c r="E49" s="1062"/>
      <c r="F49" s="1062"/>
      <c r="G49" s="1062"/>
    </row>
  </sheetData>
  <mergeCells count="3">
    <mergeCell ref="B33:G49"/>
    <mergeCell ref="C4:E4"/>
    <mergeCell ref="B23:G30"/>
  </mergeCells>
  <hyperlinks>
    <hyperlink ref="A1" location="Contents!A1" display="Table of Contents" xr:uid="{E675E706-D0C7-4433-9E17-BE859E4261CD}"/>
  </hyperlinks>
  <pageMargins left="0.7" right="0.7" top="0.75" bottom="0.75" header="0.3" footer="0.3"/>
</worksheet>
</file>

<file path=xl/worksheets/sheet9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250A1D-130F-43D2-BA10-F84FBB3AC510}">
  <sheetPr>
    <tabColor theme="7"/>
  </sheetPr>
  <dimension ref="A1:N72"/>
  <sheetViews>
    <sheetView workbookViewId="0"/>
  </sheetViews>
  <sheetFormatPr defaultColWidth="9.140625" defaultRowHeight="12.75"/>
  <cols>
    <col min="1" max="1" width="17" style="35" bestFit="1" customWidth="1"/>
    <col min="2" max="2" width="22" style="35" customWidth="1"/>
    <col min="3" max="3" width="9.140625" style="35"/>
    <col min="4" max="4" width="9.85546875" style="35" customWidth="1"/>
    <col min="5" max="5" width="9.140625" style="35"/>
    <col min="6" max="6" width="10.85546875" style="35" customWidth="1"/>
    <col min="7" max="16384" width="9.140625" style="35"/>
  </cols>
  <sheetData>
    <row r="1" spans="1:14" ht="15">
      <c r="A1" s="232" t="s">
        <v>3717</v>
      </c>
      <c r="B1" s="102" t="s">
        <v>4597</v>
      </c>
      <c r="C1" s="102"/>
      <c r="D1" s="102"/>
      <c r="E1" s="102"/>
      <c r="F1" s="102"/>
      <c r="G1" s="102"/>
      <c r="H1" s="102"/>
      <c r="I1" s="102"/>
      <c r="J1" s="102"/>
      <c r="K1" s="102"/>
      <c r="L1" s="102"/>
      <c r="M1" s="102"/>
      <c r="N1" s="102"/>
    </row>
    <row r="3" spans="1:14" ht="26.25" customHeight="1">
      <c r="B3" s="571"/>
      <c r="C3" s="1122" t="s">
        <v>470</v>
      </c>
      <c r="D3" s="1122"/>
      <c r="E3" s="1122"/>
      <c r="F3" s="563" t="s">
        <v>471</v>
      </c>
    </row>
    <row r="4" spans="1:14" ht="15.75">
      <c r="B4" s="571"/>
      <c r="C4" s="1120" t="s">
        <v>3941</v>
      </c>
      <c r="D4" s="1120"/>
      <c r="E4" s="1120"/>
      <c r="F4" s="565" t="s">
        <v>3942</v>
      </c>
    </row>
    <row r="5" spans="1:14" ht="51">
      <c r="B5" s="571" t="s">
        <v>0</v>
      </c>
      <c r="C5" s="572" t="s">
        <v>472</v>
      </c>
      <c r="D5" s="572" t="s">
        <v>473</v>
      </c>
      <c r="E5" s="572" t="s">
        <v>86</v>
      </c>
      <c r="F5" s="572" t="s">
        <v>474</v>
      </c>
    </row>
    <row r="6" spans="1:14">
      <c r="B6" s="571" t="s">
        <v>89</v>
      </c>
      <c r="C6" s="573">
        <v>17961</v>
      </c>
      <c r="D6" s="564">
        <v>0</v>
      </c>
      <c r="E6" s="573">
        <v>17961</v>
      </c>
      <c r="F6" s="564">
        <v>364.4</v>
      </c>
    </row>
    <row r="7" spans="1:14">
      <c r="B7" s="571" t="s">
        <v>177</v>
      </c>
      <c r="C7" s="573">
        <v>1349</v>
      </c>
      <c r="D7" s="564">
        <v>0</v>
      </c>
      <c r="E7" s="573">
        <v>1349</v>
      </c>
      <c r="F7" s="564">
        <v>18.399999999999999</v>
      </c>
    </row>
    <row r="8" spans="1:14">
      <c r="B8" s="571" t="s">
        <v>41</v>
      </c>
      <c r="C8" s="573">
        <v>1161</v>
      </c>
      <c r="D8" s="564">
        <v>0</v>
      </c>
      <c r="E8" s="573">
        <v>1161</v>
      </c>
      <c r="F8" s="564">
        <v>11.6</v>
      </c>
    </row>
    <row r="9" spans="1:14">
      <c r="B9" s="571" t="s">
        <v>72</v>
      </c>
      <c r="C9" s="564">
        <v>494</v>
      </c>
      <c r="D9" s="564">
        <v>498</v>
      </c>
      <c r="E9" s="564">
        <v>992</v>
      </c>
      <c r="F9" s="564">
        <v>13.1</v>
      </c>
    </row>
    <row r="10" spans="1:14" ht="13.5" customHeight="1">
      <c r="B10" s="571" t="s">
        <v>180</v>
      </c>
      <c r="C10" s="564">
        <v>33</v>
      </c>
      <c r="D10" s="564">
        <v>473</v>
      </c>
      <c r="E10" s="564">
        <v>505</v>
      </c>
      <c r="F10" s="564">
        <v>18</v>
      </c>
    </row>
    <row r="11" spans="1:14">
      <c r="B11" s="571" t="s">
        <v>148</v>
      </c>
      <c r="C11" s="564">
        <v>450</v>
      </c>
      <c r="D11" s="564">
        <v>0</v>
      </c>
      <c r="E11" s="564">
        <v>450</v>
      </c>
      <c r="F11" s="564">
        <v>13.9</v>
      </c>
    </row>
    <row r="12" spans="1:14">
      <c r="B12" s="571" t="s">
        <v>132</v>
      </c>
      <c r="C12" s="564">
        <v>114</v>
      </c>
      <c r="D12" s="564">
        <v>266</v>
      </c>
      <c r="E12" s="564">
        <v>380</v>
      </c>
      <c r="F12" s="564">
        <v>6.6</v>
      </c>
    </row>
    <row r="13" spans="1:14">
      <c r="B13" s="571" t="s">
        <v>163</v>
      </c>
      <c r="C13" s="564">
        <v>190</v>
      </c>
      <c r="D13" s="564">
        <v>74</v>
      </c>
      <c r="E13" s="564">
        <v>264</v>
      </c>
      <c r="F13" s="564">
        <v>3.6</v>
      </c>
    </row>
    <row r="14" spans="1:14">
      <c r="B14" s="571" t="s">
        <v>152</v>
      </c>
      <c r="C14" s="564">
        <v>245</v>
      </c>
      <c r="D14" s="564">
        <v>0</v>
      </c>
      <c r="E14" s="564">
        <v>245</v>
      </c>
      <c r="F14" s="564">
        <v>3.4</v>
      </c>
    </row>
    <row r="15" spans="1:14">
      <c r="B15" s="571" t="s">
        <v>149</v>
      </c>
      <c r="C15" s="564">
        <v>213</v>
      </c>
      <c r="D15" s="564">
        <v>0</v>
      </c>
      <c r="E15" s="564">
        <v>213</v>
      </c>
      <c r="F15" s="564">
        <v>3.5</v>
      </c>
    </row>
    <row r="16" spans="1:14">
      <c r="B16" s="571" t="s">
        <v>173</v>
      </c>
      <c r="C16" s="564">
        <v>129</v>
      </c>
      <c r="D16" s="564">
        <v>2</v>
      </c>
      <c r="E16" s="564">
        <v>131</v>
      </c>
      <c r="F16" s="564">
        <v>3.3</v>
      </c>
    </row>
    <row r="17" spans="2:9">
      <c r="B17" s="571" t="s">
        <v>168</v>
      </c>
      <c r="C17" s="564">
        <v>113</v>
      </c>
      <c r="D17" s="564">
        <v>0</v>
      </c>
      <c r="E17" s="564">
        <v>113</v>
      </c>
      <c r="F17" s="564">
        <v>2.1</v>
      </c>
    </row>
    <row r="18" spans="2:9">
      <c r="B18" s="571" t="s">
        <v>54</v>
      </c>
      <c r="C18" s="564">
        <v>72</v>
      </c>
      <c r="D18" s="564">
        <v>40</v>
      </c>
      <c r="E18" s="564">
        <v>112</v>
      </c>
      <c r="F18" s="564">
        <v>1.7</v>
      </c>
    </row>
    <row r="19" spans="2:9">
      <c r="B19" s="571" t="s">
        <v>153</v>
      </c>
      <c r="C19" s="564">
        <v>86</v>
      </c>
      <c r="D19" s="564">
        <v>0</v>
      </c>
      <c r="E19" s="564">
        <v>86</v>
      </c>
      <c r="F19" s="564">
        <v>3.4</v>
      </c>
    </row>
    <row r="20" spans="2:9">
      <c r="B20" s="571" t="s">
        <v>165</v>
      </c>
      <c r="C20" s="564">
        <v>53</v>
      </c>
      <c r="D20" s="564">
        <v>0</v>
      </c>
      <c r="E20" s="564">
        <v>53</v>
      </c>
      <c r="F20" s="564">
        <v>0.5</v>
      </c>
    </row>
    <row r="21" spans="2:9">
      <c r="B21" s="571" t="s">
        <v>134</v>
      </c>
      <c r="C21" s="564">
        <v>52</v>
      </c>
      <c r="D21" s="564">
        <v>1</v>
      </c>
      <c r="E21" s="564">
        <v>53</v>
      </c>
      <c r="F21" s="564">
        <v>3.5</v>
      </c>
    </row>
    <row r="22" spans="2:9">
      <c r="B22" s="571" t="s">
        <v>141</v>
      </c>
      <c r="C22" s="564">
        <v>52</v>
      </c>
      <c r="D22" s="564">
        <v>0</v>
      </c>
      <c r="E22" s="564">
        <v>52</v>
      </c>
      <c r="F22" s="564">
        <v>0.6</v>
      </c>
    </row>
    <row r="23" spans="2:9">
      <c r="B23" s="571" t="s">
        <v>164</v>
      </c>
      <c r="C23" s="564">
        <v>50</v>
      </c>
      <c r="D23" s="564">
        <v>0</v>
      </c>
      <c r="E23" s="564">
        <v>50</v>
      </c>
      <c r="F23" s="564">
        <v>0.6</v>
      </c>
    </row>
    <row r="24" spans="2:9">
      <c r="B24" s="571" t="s">
        <v>169</v>
      </c>
      <c r="C24" s="564">
        <v>49</v>
      </c>
      <c r="D24" s="564">
        <v>0</v>
      </c>
      <c r="E24" s="564">
        <v>49</v>
      </c>
      <c r="F24" s="564">
        <v>0.9</v>
      </c>
    </row>
    <row r="25" spans="2:9">
      <c r="B25" s="571" t="s">
        <v>176</v>
      </c>
      <c r="C25" s="564">
        <v>36</v>
      </c>
      <c r="D25" s="564">
        <v>0</v>
      </c>
      <c r="E25" s="564">
        <v>36</v>
      </c>
      <c r="F25" s="564">
        <v>0.8</v>
      </c>
    </row>
    <row r="26" spans="2:9">
      <c r="B26" s="259" t="s">
        <v>475</v>
      </c>
      <c r="C26" s="573">
        <v>22900</v>
      </c>
      <c r="D26" s="573">
        <v>1353</v>
      </c>
      <c r="E26" s="573">
        <v>24253</v>
      </c>
      <c r="F26" s="564">
        <v>474</v>
      </c>
    </row>
    <row r="27" spans="2:9">
      <c r="B27" s="161"/>
      <c r="C27" s="564"/>
      <c r="D27" s="564"/>
      <c r="E27" s="564"/>
      <c r="F27" s="564"/>
    </row>
    <row r="28" spans="2:9">
      <c r="B28" s="259" t="s">
        <v>476</v>
      </c>
      <c r="C28" s="573">
        <v>23700</v>
      </c>
      <c r="D28" s="573">
        <v>1451</v>
      </c>
      <c r="E28" s="573">
        <v>25151</v>
      </c>
      <c r="F28" s="564">
        <v>501</v>
      </c>
    </row>
    <row r="31" spans="2:9" ht="12.75" customHeight="1">
      <c r="B31" s="1062" t="s">
        <v>477</v>
      </c>
      <c r="C31" s="1062"/>
      <c r="D31" s="1062"/>
      <c r="E31" s="1062"/>
      <c r="F31" s="1062"/>
      <c r="G31" s="1062"/>
      <c r="H31" s="1062"/>
      <c r="I31" s="39"/>
    </row>
    <row r="32" spans="2:9">
      <c r="B32" s="1062"/>
      <c r="C32" s="1062"/>
      <c r="D32" s="1062"/>
      <c r="E32" s="1062"/>
      <c r="F32" s="1062"/>
      <c r="G32" s="1062"/>
      <c r="H32" s="1062"/>
      <c r="I32" s="39"/>
    </row>
    <row r="33" spans="2:9">
      <c r="B33" s="1062"/>
      <c r="C33" s="1062"/>
      <c r="D33" s="1062"/>
      <c r="E33" s="1062"/>
      <c r="F33" s="1062"/>
      <c r="G33" s="1062"/>
      <c r="H33" s="1062"/>
      <c r="I33" s="39"/>
    </row>
    <row r="34" spans="2:9">
      <c r="B34" s="1062"/>
      <c r="C34" s="1062"/>
      <c r="D34" s="1062"/>
      <c r="E34" s="1062"/>
      <c r="F34" s="1062"/>
      <c r="G34" s="1062"/>
      <c r="H34" s="1062"/>
      <c r="I34" s="39"/>
    </row>
    <row r="35" spans="2:9">
      <c r="B35" s="1062"/>
      <c r="C35" s="1062"/>
      <c r="D35" s="1062"/>
      <c r="E35" s="1062"/>
      <c r="F35" s="1062"/>
      <c r="G35" s="1062"/>
      <c r="H35" s="1062"/>
      <c r="I35" s="39"/>
    </row>
    <row r="36" spans="2:9">
      <c r="B36" s="1062"/>
      <c r="C36" s="1062"/>
      <c r="D36" s="1062"/>
      <c r="E36" s="1062"/>
      <c r="F36" s="1062"/>
      <c r="G36" s="1062"/>
      <c r="H36" s="1062"/>
    </row>
    <row r="37" spans="2:9">
      <c r="B37" s="251"/>
      <c r="C37" s="39"/>
      <c r="D37" s="39"/>
      <c r="E37" s="39"/>
      <c r="F37" s="39"/>
      <c r="G37" s="39"/>
      <c r="H37" s="39"/>
      <c r="I37" s="39"/>
    </row>
    <row r="38" spans="2:9" ht="15.75" customHeight="1">
      <c r="B38" s="1062" t="s">
        <v>3943</v>
      </c>
      <c r="C38" s="1062"/>
      <c r="D38" s="1062"/>
      <c r="E38" s="1062"/>
      <c r="F38" s="1062"/>
      <c r="G38" s="1062"/>
      <c r="H38" s="1062"/>
      <c r="I38" s="247"/>
    </row>
    <row r="39" spans="2:9">
      <c r="B39" s="1062"/>
      <c r="C39" s="1062"/>
      <c r="D39" s="1062"/>
      <c r="E39" s="1062"/>
      <c r="F39" s="1062"/>
      <c r="G39" s="1062"/>
      <c r="H39" s="1062"/>
      <c r="I39" s="247"/>
    </row>
    <row r="40" spans="2:9">
      <c r="B40" s="1062"/>
      <c r="C40" s="1062"/>
      <c r="D40" s="1062"/>
      <c r="E40" s="1062"/>
      <c r="F40" s="1062"/>
      <c r="G40" s="1062"/>
      <c r="H40" s="1062"/>
      <c r="I40" s="247"/>
    </row>
    <row r="41" spans="2:9">
      <c r="B41" s="1062"/>
      <c r="C41" s="1062"/>
      <c r="D41" s="1062"/>
      <c r="E41" s="1062"/>
      <c r="F41" s="1062"/>
      <c r="G41" s="1062"/>
      <c r="H41" s="1062"/>
      <c r="I41" s="247"/>
    </row>
    <row r="42" spans="2:9">
      <c r="B42" s="1062"/>
      <c r="C42" s="1062"/>
      <c r="D42" s="1062"/>
      <c r="E42" s="1062"/>
      <c r="F42" s="1062"/>
      <c r="G42" s="1062"/>
      <c r="H42" s="1062"/>
      <c r="I42" s="247"/>
    </row>
    <row r="44" spans="2:9" ht="14.25" customHeight="1">
      <c r="B44" s="1076" t="s">
        <v>4615</v>
      </c>
      <c r="C44" s="1061"/>
      <c r="D44" s="1061"/>
      <c r="E44" s="1061"/>
      <c r="F44" s="1061"/>
      <c r="G44" s="1061"/>
      <c r="H44" s="1061"/>
    </row>
    <row r="45" spans="2:9" ht="12.75" customHeight="1">
      <c r="B45" s="1061"/>
      <c r="C45" s="1061"/>
      <c r="D45" s="1061"/>
      <c r="E45" s="1061"/>
      <c r="F45" s="1061"/>
      <c r="G45" s="1061"/>
      <c r="H45" s="1061"/>
    </row>
    <row r="46" spans="2:9" ht="12.75" customHeight="1">
      <c r="B46" s="1061"/>
      <c r="C46" s="1061"/>
      <c r="D46" s="1061"/>
      <c r="E46" s="1061"/>
      <c r="F46" s="1061"/>
      <c r="G46" s="1061"/>
      <c r="H46" s="1061"/>
    </row>
    <row r="47" spans="2:9" ht="12.75" customHeight="1">
      <c r="B47" s="1061"/>
      <c r="C47" s="1061"/>
      <c r="D47" s="1061"/>
      <c r="E47" s="1061"/>
      <c r="F47" s="1061"/>
      <c r="G47" s="1061"/>
      <c r="H47" s="1061"/>
    </row>
    <row r="48" spans="2:9" ht="12.75" customHeight="1">
      <c r="B48" s="1061"/>
      <c r="C48" s="1061"/>
      <c r="D48" s="1061"/>
      <c r="E48" s="1061"/>
      <c r="F48" s="1061"/>
      <c r="G48" s="1061"/>
      <c r="H48" s="1061"/>
    </row>
    <row r="49" spans="2:8" ht="12.75" customHeight="1">
      <c r="B49" s="1061"/>
      <c r="C49" s="1061"/>
      <c r="D49" s="1061"/>
      <c r="E49" s="1061"/>
      <c r="F49" s="1061"/>
      <c r="G49" s="1061"/>
      <c r="H49" s="1061"/>
    </row>
    <row r="50" spans="2:8" ht="12.75" customHeight="1">
      <c r="B50" s="1061"/>
      <c r="C50" s="1061"/>
      <c r="D50" s="1061"/>
      <c r="E50" s="1061"/>
      <c r="F50" s="1061"/>
      <c r="G50" s="1061"/>
      <c r="H50" s="1061"/>
    </row>
    <row r="51" spans="2:8" ht="12.75" customHeight="1">
      <c r="B51" s="1061"/>
      <c r="C51" s="1061"/>
      <c r="D51" s="1061"/>
      <c r="E51" s="1061"/>
      <c r="F51" s="1061"/>
      <c r="G51" s="1061"/>
      <c r="H51" s="1061"/>
    </row>
    <row r="52" spans="2:8" ht="12.75" customHeight="1">
      <c r="B52" s="1061"/>
      <c r="C52" s="1061"/>
      <c r="D52" s="1061"/>
      <c r="E52" s="1061"/>
      <c r="F52" s="1061"/>
      <c r="G52" s="1061"/>
      <c r="H52" s="1061"/>
    </row>
    <row r="53" spans="2:8" ht="12.75" customHeight="1">
      <c r="B53" s="1061"/>
      <c r="C53" s="1061"/>
      <c r="D53" s="1061"/>
      <c r="E53" s="1061"/>
      <c r="F53" s="1061"/>
      <c r="G53" s="1061"/>
      <c r="H53" s="1061"/>
    </row>
    <row r="54" spans="2:8" ht="12.75" customHeight="1">
      <c r="B54" s="1061"/>
      <c r="C54" s="1061"/>
      <c r="D54" s="1061"/>
      <c r="E54" s="1061"/>
      <c r="F54" s="1061"/>
      <c r="G54" s="1061"/>
      <c r="H54" s="1061"/>
    </row>
    <row r="55" spans="2:8" ht="12.75" customHeight="1">
      <c r="B55" s="1061"/>
      <c r="C55" s="1061"/>
      <c r="D55" s="1061"/>
      <c r="E55" s="1061"/>
      <c r="F55" s="1061"/>
      <c r="G55" s="1061"/>
      <c r="H55" s="1061"/>
    </row>
    <row r="56" spans="2:8" ht="12.75" customHeight="1">
      <c r="B56" s="1061"/>
      <c r="C56" s="1061"/>
      <c r="D56" s="1061"/>
      <c r="E56" s="1061"/>
      <c r="F56" s="1061"/>
      <c r="G56" s="1061"/>
      <c r="H56" s="1061"/>
    </row>
    <row r="57" spans="2:8" ht="12.75" customHeight="1">
      <c r="B57" s="1061"/>
      <c r="C57" s="1061"/>
      <c r="D57" s="1061"/>
      <c r="E57" s="1061"/>
      <c r="F57" s="1061"/>
      <c r="G57" s="1061"/>
      <c r="H57" s="1061"/>
    </row>
    <row r="58" spans="2:8" ht="12.75" customHeight="1">
      <c r="B58" s="1061"/>
      <c r="C58" s="1061"/>
      <c r="D58" s="1061"/>
      <c r="E58" s="1061"/>
      <c r="F58" s="1061"/>
      <c r="G58" s="1061"/>
      <c r="H58" s="1061"/>
    </row>
    <row r="59" spans="2:8" ht="12.75" customHeight="1">
      <c r="B59" s="1061"/>
      <c r="C59" s="1061"/>
      <c r="D59" s="1061"/>
      <c r="E59" s="1061"/>
      <c r="F59" s="1061"/>
      <c r="G59" s="1061"/>
      <c r="H59" s="1061"/>
    </row>
    <row r="60" spans="2:8" ht="12.75" customHeight="1">
      <c r="B60" s="1061"/>
      <c r="C60" s="1061"/>
      <c r="D60" s="1061"/>
      <c r="E60" s="1061"/>
      <c r="F60" s="1061"/>
      <c r="G60" s="1061"/>
      <c r="H60" s="1061"/>
    </row>
    <row r="61" spans="2:8" ht="12.75" customHeight="1">
      <c r="B61" s="1061"/>
      <c r="C61" s="1061"/>
      <c r="D61" s="1061"/>
      <c r="E61" s="1061"/>
      <c r="F61" s="1061"/>
      <c r="G61" s="1061"/>
      <c r="H61" s="1061"/>
    </row>
    <row r="62" spans="2:8" ht="12.75" customHeight="1">
      <c r="B62" s="1061"/>
      <c r="C62" s="1061"/>
      <c r="D62" s="1061"/>
      <c r="E62" s="1061"/>
      <c r="F62" s="1061"/>
      <c r="G62" s="1061"/>
      <c r="H62" s="1061"/>
    </row>
    <row r="63" spans="2:8" ht="12.75" customHeight="1">
      <c r="B63" s="1061"/>
      <c r="C63" s="1061"/>
      <c r="D63" s="1061"/>
      <c r="E63" s="1061"/>
      <c r="F63" s="1061"/>
      <c r="G63" s="1061"/>
      <c r="H63" s="1061"/>
    </row>
    <row r="64" spans="2:8" ht="12.75" customHeight="1">
      <c r="B64" s="1061"/>
      <c r="C64" s="1061"/>
      <c r="D64" s="1061"/>
      <c r="E64" s="1061"/>
      <c r="F64" s="1061"/>
      <c r="G64" s="1061"/>
      <c r="H64" s="1061"/>
    </row>
    <row r="65" spans="2:8" ht="12.75" customHeight="1">
      <c r="B65" s="1061"/>
      <c r="C65" s="1061"/>
      <c r="D65" s="1061"/>
      <c r="E65" s="1061"/>
      <c r="F65" s="1061"/>
      <c r="G65" s="1061"/>
      <c r="H65" s="1061"/>
    </row>
    <row r="66" spans="2:8" ht="12.75" customHeight="1">
      <c r="B66" s="1061"/>
      <c r="C66" s="1061"/>
      <c r="D66" s="1061"/>
      <c r="E66" s="1061"/>
      <c r="F66" s="1061"/>
      <c r="G66" s="1061"/>
      <c r="H66" s="1061"/>
    </row>
    <row r="67" spans="2:8" ht="12.75" customHeight="1">
      <c r="B67" s="1061"/>
      <c r="C67" s="1061"/>
      <c r="D67" s="1061"/>
      <c r="E67" s="1061"/>
      <c r="F67" s="1061"/>
      <c r="G67" s="1061"/>
      <c r="H67" s="1061"/>
    </row>
    <row r="68" spans="2:8" ht="12.75" customHeight="1">
      <c r="B68" s="1061"/>
      <c r="C68" s="1061"/>
      <c r="D68" s="1061"/>
      <c r="E68" s="1061"/>
      <c r="F68" s="1061"/>
      <c r="G68" s="1061"/>
      <c r="H68" s="1061"/>
    </row>
    <row r="69" spans="2:8" ht="12.75" customHeight="1">
      <c r="B69" s="1061"/>
      <c r="C69" s="1061"/>
      <c r="D69" s="1061"/>
      <c r="E69" s="1061"/>
      <c r="F69" s="1061"/>
      <c r="G69" s="1061"/>
      <c r="H69" s="1061"/>
    </row>
    <row r="70" spans="2:8" ht="12.75" customHeight="1">
      <c r="B70" s="574"/>
      <c r="C70" s="574"/>
      <c r="D70" s="574"/>
      <c r="E70" s="574"/>
      <c r="F70" s="574"/>
      <c r="G70" s="574"/>
      <c r="H70" s="574"/>
    </row>
    <row r="71" spans="2:8" ht="12.75" customHeight="1">
      <c r="B71" s="574"/>
      <c r="C71" s="574"/>
      <c r="D71" s="574"/>
      <c r="E71" s="574"/>
      <c r="F71" s="574"/>
      <c r="G71" s="574"/>
      <c r="H71" s="574"/>
    </row>
    <row r="72" spans="2:8" ht="12.75" customHeight="1">
      <c r="B72" s="574"/>
      <c r="C72" s="574"/>
      <c r="D72" s="574"/>
      <c r="E72" s="574"/>
      <c r="F72" s="574"/>
      <c r="G72" s="574"/>
      <c r="H72" s="574"/>
    </row>
  </sheetData>
  <mergeCells count="5">
    <mergeCell ref="B38:H42"/>
    <mergeCell ref="B31:H36"/>
    <mergeCell ref="B44:H69"/>
    <mergeCell ref="C3:E3"/>
    <mergeCell ref="C4:E4"/>
  </mergeCells>
  <hyperlinks>
    <hyperlink ref="A1" location="Contents!A1" display="Table of Contents" xr:uid="{6662585E-7771-4888-A48C-9FDCD24F88F6}"/>
  </hyperlinks>
  <pageMargins left="0.7" right="0.7" top="0.75" bottom="0.75" header="0.3" footer="0.3"/>
</worksheet>
</file>

<file path=xl/worksheets/sheet9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D915A5-75B2-4D4B-813C-3E1D7391D180}">
  <sheetPr>
    <tabColor theme="7"/>
  </sheetPr>
  <dimension ref="A1:J109"/>
  <sheetViews>
    <sheetView zoomScaleNormal="100" workbookViewId="0"/>
  </sheetViews>
  <sheetFormatPr defaultColWidth="9.140625" defaultRowHeight="12.75"/>
  <cols>
    <col min="1" max="1" width="17" style="35" bestFit="1" customWidth="1"/>
    <col min="2" max="2" width="14.28515625" style="35" customWidth="1"/>
    <col min="3" max="3" width="9.140625" style="35"/>
    <col min="4" max="4" width="12" style="35" bestFit="1" customWidth="1"/>
    <col min="5" max="16384" width="9.140625" style="35"/>
  </cols>
  <sheetData>
    <row r="1" spans="1:10" ht="15">
      <c r="A1" s="232" t="s">
        <v>3717</v>
      </c>
      <c r="B1" s="102" t="s">
        <v>4587</v>
      </c>
      <c r="C1" s="102"/>
      <c r="D1" s="102"/>
      <c r="E1" s="102"/>
      <c r="F1" s="102"/>
      <c r="G1" s="102"/>
      <c r="H1" s="102"/>
      <c r="I1" s="102"/>
      <c r="J1" s="102"/>
    </row>
    <row r="3" spans="1:10" ht="25.5">
      <c r="B3" s="170" t="s">
        <v>3931</v>
      </c>
      <c r="C3" s="563" t="s">
        <v>3926</v>
      </c>
      <c r="D3" s="171" t="s">
        <v>3932</v>
      </c>
      <c r="E3" s="1123" t="s">
        <v>471</v>
      </c>
      <c r="F3" s="1123"/>
    </row>
    <row r="4" spans="1:10">
      <c r="B4" s="174"/>
      <c r="C4" s="1120" t="s">
        <v>480</v>
      </c>
      <c r="D4" s="1120"/>
      <c r="E4" s="1120"/>
      <c r="F4" s="1120"/>
    </row>
    <row r="5" spans="1:10">
      <c r="B5" s="1124" t="s">
        <v>481</v>
      </c>
      <c r="C5" s="1125"/>
      <c r="D5" s="1125"/>
      <c r="E5" s="1125"/>
      <c r="F5" s="1126"/>
    </row>
    <row r="6" spans="1:10" ht="14.25">
      <c r="B6" s="174" t="s">
        <v>3944</v>
      </c>
      <c r="C6" s="564" t="s">
        <v>3933</v>
      </c>
      <c r="D6" s="164" t="s">
        <v>3934</v>
      </c>
      <c r="E6" s="1127" t="s">
        <v>3935</v>
      </c>
      <c r="F6" s="1127"/>
    </row>
    <row r="7" spans="1:10">
      <c r="B7" s="174" t="s">
        <v>180</v>
      </c>
      <c r="C7" s="565">
        <v>105.6</v>
      </c>
      <c r="D7" s="556">
        <v>16.899999999999999</v>
      </c>
      <c r="E7" s="1119">
        <v>122.5</v>
      </c>
      <c r="F7" s="1119"/>
    </row>
    <row r="8" spans="1:10">
      <c r="B8" s="161" t="s">
        <v>72</v>
      </c>
      <c r="C8" s="565">
        <v>15.5</v>
      </c>
      <c r="D8" s="556">
        <v>2.2999999999999998</v>
      </c>
      <c r="E8" s="1119">
        <v>17.7</v>
      </c>
      <c r="F8" s="1119"/>
    </row>
    <row r="9" spans="1:10">
      <c r="B9" s="161" t="s">
        <v>165</v>
      </c>
      <c r="C9" s="565">
        <v>4.8</v>
      </c>
      <c r="D9" s="556">
        <v>2</v>
      </c>
      <c r="E9" s="1119">
        <v>6.8</v>
      </c>
      <c r="F9" s="1119"/>
    </row>
    <row r="10" spans="1:10">
      <c r="B10" s="161" t="s">
        <v>173</v>
      </c>
      <c r="C10" s="565">
        <v>25.7</v>
      </c>
      <c r="D10" s="556">
        <v>1.7</v>
      </c>
      <c r="E10" s="1119">
        <v>27.4</v>
      </c>
      <c r="F10" s="1119"/>
    </row>
    <row r="11" spans="1:10" ht="14.25">
      <c r="B11" s="161" t="s">
        <v>3945</v>
      </c>
      <c r="C11" s="565">
        <v>61.2</v>
      </c>
      <c r="D11" s="556">
        <v>1.7</v>
      </c>
      <c r="E11" s="1119">
        <v>62.6</v>
      </c>
      <c r="F11" s="1119"/>
    </row>
    <row r="12" spans="1:10">
      <c r="B12" s="161" t="s">
        <v>167</v>
      </c>
      <c r="C12" s="565">
        <v>2.4</v>
      </c>
      <c r="D12" s="556">
        <v>1.5</v>
      </c>
      <c r="E12" s="1119">
        <v>4</v>
      </c>
      <c r="F12" s="1119"/>
    </row>
    <row r="13" spans="1:10">
      <c r="B13" s="161" t="s">
        <v>147</v>
      </c>
      <c r="C13" s="565">
        <v>16.600000000000001</v>
      </c>
      <c r="D13" s="556">
        <v>1.3</v>
      </c>
      <c r="E13" s="1119">
        <v>17.899999999999999</v>
      </c>
      <c r="F13" s="1119"/>
    </row>
    <row r="14" spans="1:10">
      <c r="B14" s="161" t="s">
        <v>177</v>
      </c>
      <c r="C14" s="565">
        <v>8.1</v>
      </c>
      <c r="D14" s="556">
        <v>1.2</v>
      </c>
      <c r="E14" s="1119">
        <v>9.3000000000000007</v>
      </c>
      <c r="F14" s="1119"/>
    </row>
    <row r="15" spans="1:10">
      <c r="B15" s="161" t="s">
        <v>41</v>
      </c>
      <c r="C15" s="565">
        <v>37.5</v>
      </c>
      <c r="D15" s="556">
        <v>1.1000000000000001</v>
      </c>
      <c r="E15" s="1119">
        <v>38.6</v>
      </c>
      <c r="F15" s="1119"/>
    </row>
    <row r="16" spans="1:10">
      <c r="B16" s="1124" t="s">
        <v>483</v>
      </c>
      <c r="C16" s="1125"/>
      <c r="D16" s="1125"/>
      <c r="E16" s="1125"/>
      <c r="F16" s="1126"/>
    </row>
    <row r="17" spans="2:10" ht="14.25">
      <c r="B17" s="161" t="s">
        <v>3946</v>
      </c>
      <c r="C17" s="564" t="s">
        <v>3933</v>
      </c>
      <c r="D17" s="164" t="s">
        <v>3934</v>
      </c>
      <c r="E17" s="1127" t="s">
        <v>3935</v>
      </c>
      <c r="F17" s="1127"/>
    </row>
    <row r="18" spans="2:10">
      <c r="B18" s="161" t="s">
        <v>180</v>
      </c>
      <c r="C18" s="565">
        <v>105.6</v>
      </c>
      <c r="D18" s="556">
        <v>16.899999999999999</v>
      </c>
      <c r="E18" s="1119">
        <v>122.5</v>
      </c>
      <c r="F18" s="1119"/>
    </row>
    <row r="19" spans="2:10" ht="14.25">
      <c r="B19" s="161" t="s">
        <v>3945</v>
      </c>
      <c r="C19" s="565">
        <v>61.2</v>
      </c>
      <c r="D19" s="556">
        <v>1.7</v>
      </c>
      <c r="E19" s="1119">
        <v>62.6</v>
      </c>
      <c r="F19" s="1119"/>
    </row>
    <row r="20" spans="2:10">
      <c r="B20" s="161" t="s">
        <v>41</v>
      </c>
      <c r="C20" s="565">
        <v>37.5</v>
      </c>
      <c r="D20" s="556">
        <v>1.1000000000000001</v>
      </c>
      <c r="E20" s="1119">
        <v>38.6</v>
      </c>
      <c r="F20" s="1119"/>
    </row>
    <row r="21" spans="2:10">
      <c r="B21" s="161" t="s">
        <v>173</v>
      </c>
      <c r="C21" s="565">
        <v>25.7</v>
      </c>
      <c r="D21" s="556">
        <v>1.7</v>
      </c>
      <c r="E21" s="1119">
        <v>27.4</v>
      </c>
      <c r="F21" s="1119"/>
    </row>
    <row r="22" spans="2:10">
      <c r="B22" s="161" t="s">
        <v>179</v>
      </c>
      <c r="C22" s="565">
        <v>23.6</v>
      </c>
      <c r="D22" s="556">
        <v>0.6</v>
      </c>
      <c r="E22" s="1119">
        <v>24.2</v>
      </c>
      <c r="F22" s="1119"/>
    </row>
    <row r="23" spans="2:10">
      <c r="B23" s="161" t="s">
        <v>147</v>
      </c>
      <c r="C23" s="565">
        <v>16.600000000000001</v>
      </c>
      <c r="D23" s="556">
        <v>1.3</v>
      </c>
      <c r="E23" s="1119">
        <v>17.899999999999999</v>
      </c>
      <c r="F23" s="1119"/>
    </row>
    <row r="24" spans="2:10">
      <c r="B24" s="161" t="s">
        <v>72</v>
      </c>
      <c r="C24" s="565">
        <v>15.5</v>
      </c>
      <c r="D24" s="556">
        <v>2.2999999999999998</v>
      </c>
      <c r="E24" s="1119">
        <v>17.7</v>
      </c>
      <c r="F24" s="1119"/>
    </row>
    <row r="25" spans="2:10">
      <c r="B25" s="161" t="s">
        <v>138</v>
      </c>
      <c r="C25" s="565">
        <v>13.4</v>
      </c>
      <c r="D25" s="556">
        <v>0.2</v>
      </c>
      <c r="E25" s="1119">
        <v>13.6</v>
      </c>
      <c r="F25" s="1119"/>
    </row>
    <row r="26" spans="2:10">
      <c r="B26" s="161" t="s">
        <v>153</v>
      </c>
      <c r="C26" s="565">
        <v>10.7</v>
      </c>
      <c r="D26" s="556">
        <v>0.1</v>
      </c>
      <c r="E26" s="1119">
        <v>10.9</v>
      </c>
      <c r="F26" s="1119"/>
    </row>
    <row r="27" spans="2:10">
      <c r="B27" s="170" t="s">
        <v>476</v>
      </c>
      <c r="C27" s="563">
        <v>650</v>
      </c>
      <c r="D27" s="171">
        <v>93</v>
      </c>
      <c r="E27" s="1123">
        <v>743</v>
      </c>
      <c r="F27" s="1123"/>
    </row>
    <row r="29" spans="2:10" ht="14.25" customHeight="1">
      <c r="B29" s="1063" t="s">
        <v>3947</v>
      </c>
      <c r="C29" s="1063"/>
      <c r="D29" s="1063"/>
      <c r="E29" s="1063"/>
      <c r="F29" s="1063"/>
      <c r="G29" s="1063"/>
      <c r="H29" s="1063"/>
      <c r="I29" s="1063"/>
      <c r="J29" s="1063"/>
    </row>
    <row r="30" spans="2:10" ht="12.75" customHeight="1">
      <c r="B30" s="1063"/>
      <c r="C30" s="1063"/>
      <c r="D30" s="1063"/>
      <c r="E30" s="1063"/>
      <c r="F30" s="1063"/>
      <c r="G30" s="1063"/>
      <c r="H30" s="1063"/>
      <c r="I30" s="1063"/>
      <c r="J30" s="1063"/>
    </row>
    <row r="31" spans="2:10" ht="12.75" customHeight="1">
      <c r="B31" s="1063"/>
      <c r="C31" s="1063"/>
      <c r="D31" s="1063"/>
      <c r="E31" s="1063"/>
      <c r="F31" s="1063"/>
      <c r="G31" s="1063"/>
      <c r="H31" s="1063"/>
      <c r="I31" s="1063"/>
      <c r="J31" s="1063"/>
    </row>
    <row r="32" spans="2:10" ht="12.75" customHeight="1">
      <c r="B32" s="1063"/>
      <c r="C32" s="1063"/>
      <c r="D32" s="1063"/>
      <c r="E32" s="1063"/>
      <c r="F32" s="1063"/>
      <c r="G32" s="1063"/>
      <c r="H32" s="1063"/>
      <c r="I32" s="1063"/>
      <c r="J32" s="1063"/>
    </row>
    <row r="33" spans="2:10" ht="12.75" customHeight="1">
      <c r="B33" s="561" t="s">
        <v>3948</v>
      </c>
      <c r="C33" s="575"/>
      <c r="D33" s="575"/>
      <c r="E33" s="575"/>
      <c r="F33" s="575"/>
      <c r="G33" s="575"/>
      <c r="H33" s="575"/>
      <c r="I33" s="575"/>
      <c r="J33" s="575"/>
    </row>
    <row r="34" spans="2:10" ht="12.75" customHeight="1">
      <c r="B34" s="574"/>
      <c r="C34" s="574"/>
      <c r="D34" s="574"/>
      <c r="E34" s="574"/>
      <c r="F34" s="574"/>
      <c r="G34" s="574"/>
      <c r="H34" s="574"/>
      <c r="I34" s="574"/>
      <c r="J34" s="574"/>
    </row>
    <row r="36" spans="2:10" ht="12.75" customHeight="1">
      <c r="B36" s="1062" t="s">
        <v>3936</v>
      </c>
      <c r="C36" s="1062"/>
      <c r="D36" s="1062"/>
      <c r="E36" s="1062"/>
      <c r="F36" s="1062"/>
      <c r="G36" s="1062"/>
      <c r="H36" s="1062"/>
      <c r="I36" s="1062"/>
      <c r="J36" s="1062"/>
    </row>
    <row r="37" spans="2:10">
      <c r="B37" s="1062"/>
      <c r="C37" s="1062"/>
      <c r="D37" s="1062"/>
      <c r="E37" s="1062"/>
      <c r="F37" s="1062"/>
      <c r="G37" s="1062"/>
      <c r="H37" s="1062"/>
      <c r="I37" s="1062"/>
      <c r="J37" s="1062"/>
    </row>
    <row r="38" spans="2:10">
      <c r="B38" s="1062"/>
      <c r="C38" s="1062"/>
      <c r="D38" s="1062"/>
      <c r="E38" s="1062"/>
      <c r="F38" s="1062"/>
      <c r="G38" s="1062"/>
      <c r="H38" s="1062"/>
      <c r="I38" s="1062"/>
      <c r="J38" s="1062"/>
    </row>
    <row r="39" spans="2:10">
      <c r="B39" s="1062"/>
      <c r="C39" s="1062"/>
      <c r="D39" s="1062"/>
      <c r="E39" s="1062"/>
      <c r="F39" s="1062"/>
      <c r="G39" s="1062"/>
      <c r="H39" s="1062"/>
      <c r="I39" s="1062"/>
      <c r="J39" s="1062"/>
    </row>
    <row r="40" spans="2:10">
      <c r="B40" s="1062"/>
      <c r="C40" s="1062"/>
      <c r="D40" s="1062"/>
      <c r="E40" s="1062"/>
      <c r="F40" s="1062"/>
      <c r="G40" s="1062"/>
      <c r="H40" s="1062"/>
      <c r="I40" s="1062"/>
      <c r="J40" s="1062"/>
    </row>
    <row r="41" spans="2:10">
      <c r="B41" s="1062"/>
      <c r="C41" s="1062"/>
      <c r="D41" s="1062"/>
      <c r="E41" s="1062"/>
      <c r="F41" s="1062"/>
      <c r="G41" s="1062"/>
      <c r="H41" s="1062"/>
      <c r="I41" s="1062"/>
      <c r="J41" s="1062"/>
    </row>
    <row r="42" spans="2:10">
      <c r="B42" s="1062"/>
      <c r="C42" s="1062"/>
      <c r="D42" s="1062"/>
      <c r="E42" s="1062"/>
      <c r="F42" s="1062"/>
      <c r="G42" s="1062"/>
      <c r="H42" s="1062"/>
      <c r="I42" s="1062"/>
      <c r="J42" s="1062"/>
    </row>
    <row r="43" spans="2:10">
      <c r="B43" s="1062"/>
      <c r="C43" s="1062"/>
      <c r="D43" s="1062"/>
      <c r="E43" s="1062"/>
      <c r="F43" s="1062"/>
      <c r="G43" s="1062"/>
      <c r="H43" s="1062"/>
      <c r="I43" s="1062"/>
      <c r="J43" s="1062"/>
    </row>
    <row r="46" spans="2:10" ht="12.75" customHeight="1">
      <c r="B46" s="1062" t="s">
        <v>4397</v>
      </c>
      <c r="C46" s="1062"/>
      <c r="D46" s="1062"/>
      <c r="E46" s="1062"/>
      <c r="F46" s="1062"/>
      <c r="G46" s="1062"/>
      <c r="H46" s="1062"/>
      <c r="I46" s="1062"/>
      <c r="J46" s="1062"/>
    </row>
    <row r="47" spans="2:10">
      <c r="B47" s="1062"/>
      <c r="C47" s="1062"/>
      <c r="D47" s="1062"/>
      <c r="E47" s="1062"/>
      <c r="F47" s="1062"/>
      <c r="G47" s="1062"/>
      <c r="H47" s="1062"/>
      <c r="I47" s="1062"/>
      <c r="J47" s="1062"/>
    </row>
    <row r="48" spans="2:10">
      <c r="B48" s="1062"/>
      <c r="C48" s="1062"/>
      <c r="D48" s="1062"/>
      <c r="E48" s="1062"/>
      <c r="F48" s="1062"/>
      <c r="G48" s="1062"/>
      <c r="H48" s="1062"/>
      <c r="I48" s="1062"/>
      <c r="J48" s="1062"/>
    </row>
    <row r="49" spans="2:10">
      <c r="B49" s="1062"/>
      <c r="C49" s="1062"/>
      <c r="D49" s="1062"/>
      <c r="E49" s="1062"/>
      <c r="F49" s="1062"/>
      <c r="G49" s="1062"/>
      <c r="H49" s="1062"/>
      <c r="I49" s="1062"/>
      <c r="J49" s="1062"/>
    </row>
    <row r="50" spans="2:10">
      <c r="B50" s="1062"/>
      <c r="C50" s="1062"/>
      <c r="D50" s="1062"/>
      <c r="E50" s="1062"/>
      <c r="F50" s="1062"/>
      <c r="G50" s="1062"/>
      <c r="H50" s="1062"/>
      <c r="I50" s="1062"/>
      <c r="J50" s="1062"/>
    </row>
    <row r="51" spans="2:10">
      <c r="B51" s="1062"/>
      <c r="C51" s="1062"/>
      <c r="D51" s="1062"/>
      <c r="E51" s="1062"/>
      <c r="F51" s="1062"/>
      <c r="G51" s="1062"/>
      <c r="H51" s="1062"/>
      <c r="I51" s="1062"/>
      <c r="J51" s="1062"/>
    </row>
    <row r="52" spans="2:10">
      <c r="B52" s="1062"/>
      <c r="C52" s="1062"/>
      <c r="D52" s="1062"/>
      <c r="E52" s="1062"/>
      <c r="F52" s="1062"/>
      <c r="G52" s="1062"/>
      <c r="H52" s="1062"/>
      <c r="I52" s="1062"/>
      <c r="J52" s="1062"/>
    </row>
    <row r="53" spans="2:10">
      <c r="B53" s="1062"/>
      <c r="C53" s="1062"/>
      <c r="D53" s="1062"/>
      <c r="E53" s="1062"/>
      <c r="F53" s="1062"/>
      <c r="G53" s="1062"/>
      <c r="H53" s="1062"/>
      <c r="I53" s="1062"/>
      <c r="J53" s="1062"/>
    </row>
    <row r="54" spans="2:10">
      <c r="B54" s="1062"/>
      <c r="C54" s="1062"/>
      <c r="D54" s="1062"/>
      <c r="E54" s="1062"/>
      <c r="F54" s="1062"/>
      <c r="G54" s="1062"/>
      <c r="H54" s="1062"/>
      <c r="I54" s="1062"/>
      <c r="J54" s="1062"/>
    </row>
    <row r="55" spans="2:10">
      <c r="B55" s="1062"/>
      <c r="C55" s="1062"/>
      <c r="D55" s="1062"/>
      <c r="E55" s="1062"/>
      <c r="F55" s="1062"/>
      <c r="G55" s="1062"/>
      <c r="H55" s="1062"/>
      <c r="I55" s="1062"/>
      <c r="J55" s="1062"/>
    </row>
    <row r="56" spans="2:10">
      <c r="B56" s="1062"/>
      <c r="C56" s="1062"/>
      <c r="D56" s="1062"/>
      <c r="E56" s="1062"/>
      <c r="F56" s="1062"/>
      <c r="G56" s="1062"/>
      <c r="H56" s="1062"/>
      <c r="I56" s="1062"/>
      <c r="J56" s="1062"/>
    </row>
    <row r="57" spans="2:10">
      <c r="B57" s="1062"/>
      <c r="C57" s="1062"/>
      <c r="D57" s="1062"/>
      <c r="E57" s="1062"/>
      <c r="F57" s="1062"/>
      <c r="G57" s="1062"/>
      <c r="H57" s="1062"/>
      <c r="I57" s="1062"/>
      <c r="J57" s="1062"/>
    </row>
    <row r="58" spans="2:10">
      <c r="B58" s="1062"/>
      <c r="C58" s="1062"/>
      <c r="D58" s="1062"/>
      <c r="E58" s="1062"/>
      <c r="F58" s="1062"/>
      <c r="G58" s="1062"/>
      <c r="H58" s="1062"/>
      <c r="I58" s="1062"/>
      <c r="J58" s="1062"/>
    </row>
    <row r="59" spans="2:10">
      <c r="B59" s="1062"/>
      <c r="C59" s="1062"/>
      <c r="D59" s="1062"/>
      <c r="E59" s="1062"/>
      <c r="F59" s="1062"/>
      <c r="G59" s="1062"/>
      <c r="H59" s="1062"/>
      <c r="I59" s="1062"/>
      <c r="J59" s="1062"/>
    </row>
    <row r="60" spans="2:10">
      <c r="B60" s="1062"/>
      <c r="C60" s="1062"/>
      <c r="D60" s="1062"/>
      <c r="E60" s="1062"/>
      <c r="F60" s="1062"/>
      <c r="G60" s="1062"/>
      <c r="H60" s="1062"/>
      <c r="I60" s="1062"/>
      <c r="J60" s="1062"/>
    </row>
    <row r="61" spans="2:10">
      <c r="B61" s="1062"/>
      <c r="C61" s="1062"/>
      <c r="D61" s="1062"/>
      <c r="E61" s="1062"/>
      <c r="F61" s="1062"/>
      <c r="G61" s="1062"/>
      <c r="H61" s="1062"/>
      <c r="I61" s="1062"/>
      <c r="J61" s="1062"/>
    </row>
    <row r="62" spans="2:10">
      <c r="B62" s="1062"/>
      <c r="C62" s="1062"/>
      <c r="D62" s="1062"/>
      <c r="E62" s="1062"/>
      <c r="F62" s="1062"/>
      <c r="G62" s="1062"/>
      <c r="H62" s="1062"/>
      <c r="I62" s="1062"/>
      <c r="J62" s="1062"/>
    </row>
    <row r="63" spans="2:10">
      <c r="B63" s="1062"/>
      <c r="C63" s="1062"/>
      <c r="D63" s="1062"/>
      <c r="E63" s="1062"/>
      <c r="F63" s="1062"/>
      <c r="G63" s="1062"/>
      <c r="H63" s="1062"/>
      <c r="I63" s="1062"/>
      <c r="J63" s="1062"/>
    </row>
    <row r="64" spans="2:10">
      <c r="B64" s="1062"/>
      <c r="C64" s="1062"/>
      <c r="D64" s="1062"/>
      <c r="E64" s="1062"/>
      <c r="F64" s="1062"/>
      <c r="G64" s="1062"/>
      <c r="H64" s="1062"/>
      <c r="I64" s="1062"/>
      <c r="J64" s="1062"/>
    </row>
    <row r="65" spans="2:10">
      <c r="B65" s="1062"/>
      <c r="C65" s="1062"/>
      <c r="D65" s="1062"/>
      <c r="E65" s="1062"/>
      <c r="F65" s="1062"/>
      <c r="G65" s="1062"/>
      <c r="H65" s="1062"/>
      <c r="I65" s="1062"/>
      <c r="J65" s="1062"/>
    </row>
    <row r="66" spans="2:10">
      <c r="B66" s="1062"/>
      <c r="C66" s="1062"/>
      <c r="D66" s="1062"/>
      <c r="E66" s="1062"/>
      <c r="F66" s="1062"/>
      <c r="G66" s="1062"/>
      <c r="H66" s="1062"/>
      <c r="I66" s="1062"/>
      <c r="J66" s="1062"/>
    </row>
    <row r="67" spans="2:10">
      <c r="B67" s="1062"/>
      <c r="C67" s="1062"/>
      <c r="D67" s="1062"/>
      <c r="E67" s="1062"/>
      <c r="F67" s="1062"/>
      <c r="G67" s="1062"/>
      <c r="H67" s="1062"/>
      <c r="I67" s="1062"/>
      <c r="J67" s="1062"/>
    </row>
    <row r="68" spans="2:10">
      <c r="B68" s="1062"/>
      <c r="C68" s="1062"/>
      <c r="D68" s="1062"/>
      <c r="E68" s="1062"/>
      <c r="F68" s="1062"/>
      <c r="G68" s="1062"/>
      <c r="H68" s="1062"/>
      <c r="I68" s="1062"/>
      <c r="J68" s="1062"/>
    </row>
    <row r="69" spans="2:10">
      <c r="B69" s="1062"/>
      <c r="C69" s="1062"/>
      <c r="D69" s="1062"/>
      <c r="E69" s="1062"/>
      <c r="F69" s="1062"/>
      <c r="G69" s="1062"/>
      <c r="H69" s="1062"/>
      <c r="I69" s="1062"/>
      <c r="J69" s="1062"/>
    </row>
    <row r="70" spans="2:10">
      <c r="B70" s="1062"/>
      <c r="C70" s="1062"/>
      <c r="D70" s="1062"/>
      <c r="E70" s="1062"/>
      <c r="F70" s="1062"/>
      <c r="G70" s="1062"/>
      <c r="H70" s="1062"/>
      <c r="I70" s="1062"/>
      <c r="J70" s="1062"/>
    </row>
    <row r="71" spans="2:10">
      <c r="B71" s="1062"/>
      <c r="C71" s="1062"/>
      <c r="D71" s="1062"/>
      <c r="E71" s="1062"/>
      <c r="F71" s="1062"/>
      <c r="G71" s="1062"/>
      <c r="H71" s="1062"/>
      <c r="I71" s="1062"/>
      <c r="J71" s="1062"/>
    </row>
    <row r="72" spans="2:10">
      <c r="B72" s="1062"/>
      <c r="C72" s="1062"/>
      <c r="D72" s="1062"/>
      <c r="E72" s="1062"/>
      <c r="F72" s="1062"/>
      <c r="G72" s="1062"/>
      <c r="H72" s="1062"/>
      <c r="I72" s="1062"/>
      <c r="J72" s="1062"/>
    </row>
    <row r="73" spans="2:10">
      <c r="B73" s="1062"/>
      <c r="C73" s="1062"/>
      <c r="D73" s="1062"/>
      <c r="E73" s="1062"/>
      <c r="F73" s="1062"/>
      <c r="G73" s="1062"/>
      <c r="H73" s="1062"/>
      <c r="I73" s="1062"/>
      <c r="J73" s="1062"/>
    </row>
    <row r="74" spans="2:10">
      <c r="B74" s="1062"/>
      <c r="C74" s="1062"/>
      <c r="D74" s="1062"/>
      <c r="E74" s="1062"/>
      <c r="F74" s="1062"/>
      <c r="G74" s="1062"/>
      <c r="H74" s="1062"/>
      <c r="I74" s="1062"/>
      <c r="J74" s="1062"/>
    </row>
    <row r="75" spans="2:10">
      <c r="B75" s="1062"/>
      <c r="C75" s="1062"/>
      <c r="D75" s="1062"/>
      <c r="E75" s="1062"/>
      <c r="F75" s="1062"/>
      <c r="G75" s="1062"/>
      <c r="H75" s="1062"/>
      <c r="I75" s="1062"/>
      <c r="J75" s="1062"/>
    </row>
    <row r="76" spans="2:10">
      <c r="B76" s="1062"/>
      <c r="C76" s="1062"/>
      <c r="D76" s="1062"/>
      <c r="E76" s="1062"/>
      <c r="F76" s="1062"/>
      <c r="G76" s="1062"/>
      <c r="H76" s="1062"/>
      <c r="I76" s="1062"/>
      <c r="J76" s="1062"/>
    </row>
    <row r="77" spans="2:10">
      <c r="B77" s="1062"/>
      <c r="C77" s="1062"/>
      <c r="D77" s="1062"/>
      <c r="E77" s="1062"/>
      <c r="F77" s="1062"/>
      <c r="G77" s="1062"/>
      <c r="H77" s="1062"/>
      <c r="I77" s="1062"/>
      <c r="J77" s="1062"/>
    </row>
    <row r="78" spans="2:10">
      <c r="B78" s="1062"/>
      <c r="C78" s="1062"/>
      <c r="D78" s="1062"/>
      <c r="E78" s="1062"/>
      <c r="F78" s="1062"/>
      <c r="G78" s="1062"/>
      <c r="H78" s="1062"/>
      <c r="I78" s="1062"/>
      <c r="J78" s="1062"/>
    </row>
    <row r="79" spans="2:10">
      <c r="B79" s="1062"/>
      <c r="C79" s="1062"/>
      <c r="D79" s="1062"/>
      <c r="E79" s="1062"/>
      <c r="F79" s="1062"/>
      <c r="G79" s="1062"/>
      <c r="H79" s="1062"/>
      <c r="I79" s="1062"/>
      <c r="J79" s="1062"/>
    </row>
    <row r="80" spans="2:10">
      <c r="B80" s="1062"/>
      <c r="C80" s="1062"/>
      <c r="D80" s="1062"/>
      <c r="E80" s="1062"/>
      <c r="F80" s="1062"/>
      <c r="G80" s="1062"/>
      <c r="H80" s="1062"/>
      <c r="I80" s="1062"/>
      <c r="J80" s="1062"/>
    </row>
    <row r="81" spans="2:10">
      <c r="B81" s="1062"/>
      <c r="C81" s="1062"/>
      <c r="D81" s="1062"/>
      <c r="E81" s="1062"/>
      <c r="F81" s="1062"/>
      <c r="G81" s="1062"/>
      <c r="H81" s="1062"/>
      <c r="I81" s="1062"/>
      <c r="J81" s="1062"/>
    </row>
    <row r="82" spans="2:10">
      <c r="B82" s="1062"/>
      <c r="C82" s="1062"/>
      <c r="D82" s="1062"/>
      <c r="E82" s="1062"/>
      <c r="F82" s="1062"/>
      <c r="G82" s="1062"/>
      <c r="H82" s="1062"/>
      <c r="I82" s="1062"/>
      <c r="J82" s="1062"/>
    </row>
    <row r="83" spans="2:10">
      <c r="B83" s="1062"/>
      <c r="C83" s="1062"/>
      <c r="D83" s="1062"/>
      <c r="E83" s="1062"/>
      <c r="F83" s="1062"/>
      <c r="G83" s="1062"/>
      <c r="H83" s="1062"/>
      <c r="I83" s="1062"/>
      <c r="J83" s="1062"/>
    </row>
    <row r="84" spans="2:10">
      <c r="B84" s="1062"/>
      <c r="C84" s="1062"/>
      <c r="D84" s="1062"/>
      <c r="E84" s="1062"/>
      <c r="F84" s="1062"/>
      <c r="G84" s="1062"/>
      <c r="H84" s="1062"/>
      <c r="I84" s="1062"/>
      <c r="J84" s="1062"/>
    </row>
    <row r="85" spans="2:10">
      <c r="B85" s="1062"/>
      <c r="C85" s="1062"/>
      <c r="D85" s="1062"/>
      <c r="E85" s="1062"/>
      <c r="F85" s="1062"/>
      <c r="G85" s="1062"/>
      <c r="H85" s="1062"/>
      <c r="I85" s="1062"/>
      <c r="J85" s="1062"/>
    </row>
    <row r="86" spans="2:10">
      <c r="B86" s="1062"/>
      <c r="C86" s="1062"/>
      <c r="D86" s="1062"/>
      <c r="E86" s="1062"/>
      <c r="F86" s="1062"/>
      <c r="G86" s="1062"/>
      <c r="H86" s="1062"/>
      <c r="I86" s="1062"/>
      <c r="J86" s="1062"/>
    </row>
    <row r="87" spans="2:10">
      <c r="B87" s="1062"/>
      <c r="C87" s="1062"/>
      <c r="D87" s="1062"/>
      <c r="E87" s="1062"/>
      <c r="F87" s="1062"/>
      <c r="G87" s="1062"/>
      <c r="H87" s="1062"/>
      <c r="I87" s="1062"/>
      <c r="J87" s="1062"/>
    </row>
    <row r="88" spans="2:10">
      <c r="B88" s="1062"/>
      <c r="C88" s="1062"/>
      <c r="D88" s="1062"/>
      <c r="E88" s="1062"/>
      <c r="F88" s="1062"/>
      <c r="G88" s="1062"/>
      <c r="H88" s="1062"/>
      <c r="I88" s="1062"/>
      <c r="J88" s="1062"/>
    </row>
    <row r="89" spans="2:10">
      <c r="B89" s="1062"/>
      <c r="C89" s="1062"/>
      <c r="D89" s="1062"/>
      <c r="E89" s="1062"/>
      <c r="F89" s="1062"/>
      <c r="G89" s="1062"/>
      <c r="H89" s="1062"/>
      <c r="I89" s="1062"/>
      <c r="J89" s="1062"/>
    </row>
    <row r="90" spans="2:10">
      <c r="B90" s="1062"/>
      <c r="C90" s="1062"/>
      <c r="D90" s="1062"/>
      <c r="E90" s="1062"/>
      <c r="F90" s="1062"/>
      <c r="G90" s="1062"/>
      <c r="H90" s="1062"/>
      <c r="I90" s="1062"/>
      <c r="J90" s="1062"/>
    </row>
    <row r="91" spans="2:10">
      <c r="B91" s="1062"/>
      <c r="C91" s="1062"/>
      <c r="D91" s="1062"/>
      <c r="E91" s="1062"/>
      <c r="F91" s="1062"/>
      <c r="G91" s="1062"/>
      <c r="H91" s="1062"/>
      <c r="I91" s="1062"/>
      <c r="J91" s="1062"/>
    </row>
    <row r="92" spans="2:10">
      <c r="B92" s="1062"/>
      <c r="C92" s="1062"/>
      <c r="D92" s="1062"/>
      <c r="E92" s="1062"/>
      <c r="F92" s="1062"/>
      <c r="G92" s="1062"/>
      <c r="H92" s="1062"/>
      <c r="I92" s="1062"/>
      <c r="J92" s="1062"/>
    </row>
    <row r="93" spans="2:10">
      <c r="B93" s="1062"/>
      <c r="C93" s="1062"/>
      <c r="D93" s="1062"/>
      <c r="E93" s="1062"/>
      <c r="F93" s="1062"/>
      <c r="G93" s="1062"/>
      <c r="H93" s="1062"/>
      <c r="I93" s="1062"/>
      <c r="J93" s="1062"/>
    </row>
    <row r="94" spans="2:10">
      <c r="B94" s="1062"/>
      <c r="C94" s="1062"/>
      <c r="D94" s="1062"/>
      <c r="E94" s="1062"/>
      <c r="F94" s="1062"/>
      <c r="G94" s="1062"/>
      <c r="H94" s="1062"/>
      <c r="I94" s="1062"/>
      <c r="J94" s="1062"/>
    </row>
    <row r="95" spans="2:10">
      <c r="B95" s="1062"/>
      <c r="C95" s="1062"/>
      <c r="D95" s="1062"/>
      <c r="E95" s="1062"/>
      <c r="F95" s="1062"/>
      <c r="G95" s="1062"/>
      <c r="H95" s="1062"/>
      <c r="I95" s="1062"/>
      <c r="J95" s="1062"/>
    </row>
    <row r="96" spans="2:10">
      <c r="B96" s="1062"/>
      <c r="C96" s="1062"/>
      <c r="D96" s="1062"/>
      <c r="E96" s="1062"/>
      <c r="F96" s="1062"/>
      <c r="G96" s="1062"/>
      <c r="H96" s="1062"/>
      <c r="I96" s="1062"/>
      <c r="J96" s="1062"/>
    </row>
    <row r="97" spans="2:10">
      <c r="B97" s="1062"/>
      <c r="C97" s="1062"/>
      <c r="D97" s="1062"/>
      <c r="E97" s="1062"/>
      <c r="F97" s="1062"/>
      <c r="G97" s="1062"/>
      <c r="H97" s="1062"/>
      <c r="I97" s="1062"/>
      <c r="J97" s="1062"/>
    </row>
    <row r="98" spans="2:10">
      <c r="B98" s="1062"/>
      <c r="C98" s="1062"/>
      <c r="D98" s="1062"/>
      <c r="E98" s="1062"/>
      <c r="F98" s="1062"/>
      <c r="G98" s="1062"/>
      <c r="H98" s="1062"/>
      <c r="I98" s="1062"/>
      <c r="J98" s="1062"/>
    </row>
    <row r="99" spans="2:10">
      <c r="B99" s="1062"/>
      <c r="C99" s="1062"/>
      <c r="D99" s="1062"/>
      <c r="E99" s="1062"/>
      <c r="F99" s="1062"/>
      <c r="G99" s="1062"/>
      <c r="H99" s="1062"/>
      <c r="I99" s="1062"/>
      <c r="J99" s="1062"/>
    </row>
    <row r="100" spans="2:10">
      <c r="B100" s="1062"/>
      <c r="C100" s="1062"/>
      <c r="D100" s="1062"/>
      <c r="E100" s="1062"/>
      <c r="F100" s="1062"/>
      <c r="G100" s="1062"/>
      <c r="H100" s="1062"/>
      <c r="I100" s="1062"/>
      <c r="J100" s="1062"/>
    </row>
    <row r="101" spans="2:10">
      <c r="B101" s="1062"/>
      <c r="C101" s="1062"/>
      <c r="D101" s="1062"/>
      <c r="E101" s="1062"/>
      <c r="F101" s="1062"/>
      <c r="G101" s="1062"/>
      <c r="H101" s="1062"/>
      <c r="I101" s="1062"/>
      <c r="J101" s="1062"/>
    </row>
    <row r="102" spans="2:10">
      <c r="B102" s="1062"/>
      <c r="C102" s="1062"/>
      <c r="D102" s="1062"/>
      <c r="E102" s="1062"/>
      <c r="F102" s="1062"/>
      <c r="G102" s="1062"/>
      <c r="H102" s="1062"/>
      <c r="I102" s="1062"/>
      <c r="J102" s="1062"/>
    </row>
    <row r="103" spans="2:10">
      <c r="B103" s="1062"/>
      <c r="C103" s="1062"/>
      <c r="D103" s="1062"/>
      <c r="E103" s="1062"/>
      <c r="F103" s="1062"/>
      <c r="G103" s="1062"/>
      <c r="H103" s="1062"/>
      <c r="I103" s="1062"/>
      <c r="J103" s="1062"/>
    </row>
    <row r="104" spans="2:10">
      <c r="B104" s="1062"/>
      <c r="C104" s="1062"/>
      <c r="D104" s="1062"/>
      <c r="E104" s="1062"/>
      <c r="F104" s="1062"/>
      <c r="G104" s="1062"/>
      <c r="H104" s="1062"/>
      <c r="I104" s="1062"/>
      <c r="J104" s="1062"/>
    </row>
    <row r="105" spans="2:10">
      <c r="B105" s="1062"/>
      <c r="C105" s="1062"/>
      <c r="D105" s="1062"/>
      <c r="E105" s="1062"/>
      <c r="F105" s="1062"/>
      <c r="G105" s="1062"/>
      <c r="H105" s="1062"/>
      <c r="I105" s="1062"/>
      <c r="J105" s="1062"/>
    </row>
    <row r="106" spans="2:10">
      <c r="B106" s="247"/>
      <c r="C106" s="247"/>
      <c r="D106" s="247"/>
      <c r="E106" s="247"/>
      <c r="F106" s="247"/>
      <c r="G106" s="247"/>
      <c r="H106" s="247"/>
      <c r="I106" s="247"/>
      <c r="J106" s="247"/>
    </row>
    <row r="107" spans="2:10">
      <c r="B107" s="247"/>
      <c r="C107" s="247"/>
      <c r="D107" s="247"/>
      <c r="E107" s="247"/>
      <c r="F107" s="247"/>
      <c r="G107" s="247"/>
      <c r="H107" s="247"/>
      <c r="I107" s="247"/>
      <c r="J107" s="247"/>
    </row>
    <row r="108" spans="2:10">
      <c r="B108" s="247"/>
      <c r="C108" s="247"/>
      <c r="D108" s="247"/>
      <c r="E108" s="247"/>
      <c r="F108" s="247"/>
      <c r="G108" s="247"/>
      <c r="H108" s="247"/>
      <c r="I108" s="247"/>
      <c r="J108" s="247"/>
    </row>
    <row r="109" spans="2:10">
      <c r="B109" s="247"/>
      <c r="C109" s="247"/>
      <c r="D109" s="247"/>
      <c r="E109" s="247"/>
      <c r="F109" s="247"/>
      <c r="G109" s="247"/>
      <c r="H109" s="247"/>
      <c r="I109" s="247"/>
      <c r="J109" s="247"/>
    </row>
  </sheetData>
  <mergeCells count="28">
    <mergeCell ref="E3:F3"/>
    <mergeCell ref="C4:F4"/>
    <mergeCell ref="E6:F6"/>
    <mergeCell ref="E7:F7"/>
    <mergeCell ref="E8:F8"/>
    <mergeCell ref="E20:F20"/>
    <mergeCell ref="E9:F9"/>
    <mergeCell ref="E10:F10"/>
    <mergeCell ref="E11:F11"/>
    <mergeCell ref="E12:F12"/>
    <mergeCell ref="E13:F13"/>
    <mergeCell ref="E14:F14"/>
    <mergeCell ref="B46:J105"/>
    <mergeCell ref="B36:J43"/>
    <mergeCell ref="E27:F27"/>
    <mergeCell ref="B5:F5"/>
    <mergeCell ref="B16:F16"/>
    <mergeCell ref="B29:J32"/>
    <mergeCell ref="E21:F21"/>
    <mergeCell ref="E22:F22"/>
    <mergeCell ref="E23:F23"/>
    <mergeCell ref="E24:F24"/>
    <mergeCell ref="E25:F25"/>
    <mergeCell ref="E26:F26"/>
    <mergeCell ref="E15:F15"/>
    <mergeCell ref="E17:F17"/>
    <mergeCell ref="E18:F18"/>
    <mergeCell ref="E19:F19"/>
  </mergeCells>
  <hyperlinks>
    <hyperlink ref="A1" location="Contents!A1" display="Table of Contents" xr:uid="{41EEDE1C-172E-4A1A-8229-57D0BFD93D46}"/>
  </hyperlinks>
  <pageMargins left="0.7" right="0.7" top="0.75" bottom="0.75" header="0.3" footer="0.3"/>
</worksheet>
</file>

<file path=xl/worksheets/sheet9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6BFCA6-4007-44BE-B443-F7C1B93FFA6F}">
  <sheetPr>
    <tabColor rgb="FFFFFF00"/>
  </sheetPr>
  <dimension ref="A1:G22"/>
  <sheetViews>
    <sheetView workbookViewId="0"/>
  </sheetViews>
  <sheetFormatPr defaultColWidth="9.140625" defaultRowHeight="12.75"/>
  <cols>
    <col min="1" max="1" width="17" style="35" bestFit="1" customWidth="1"/>
    <col min="2" max="2" width="11.85546875" style="35" customWidth="1"/>
    <col min="3" max="3" width="19.7109375" style="35" customWidth="1"/>
    <col min="4" max="4" width="19.28515625" style="35" customWidth="1"/>
    <col min="5" max="5" width="19" style="35" customWidth="1"/>
    <col min="6" max="6" width="19.28515625" style="35" customWidth="1"/>
    <col min="7" max="7" width="19" style="35" customWidth="1"/>
    <col min="8" max="16384" width="9.140625" style="35"/>
  </cols>
  <sheetData>
    <row r="1" spans="1:7" ht="15">
      <c r="A1" s="232" t="s">
        <v>3717</v>
      </c>
      <c r="B1" s="152" t="s">
        <v>3950</v>
      </c>
      <c r="G1" s="468"/>
    </row>
    <row r="2" spans="1:7">
      <c r="B2" s="204"/>
      <c r="C2" s="468"/>
      <c r="G2" s="468"/>
    </row>
    <row r="3" spans="1:7">
      <c r="B3" s="204"/>
      <c r="C3" s="468"/>
      <c r="G3" s="468"/>
    </row>
    <row r="4" spans="1:7" ht="51">
      <c r="B4" s="578" t="s">
        <v>0</v>
      </c>
      <c r="C4" s="579" t="s">
        <v>1</v>
      </c>
      <c r="D4" s="579" t="s">
        <v>2</v>
      </c>
      <c r="E4" s="579" t="s">
        <v>3</v>
      </c>
      <c r="F4" s="579" t="s">
        <v>4</v>
      </c>
      <c r="G4" s="580" t="s">
        <v>5</v>
      </c>
    </row>
    <row r="5" spans="1:7">
      <c r="B5" s="172" t="s">
        <v>6</v>
      </c>
      <c r="C5" s="576">
        <v>5.1234326888559466E-2</v>
      </c>
      <c r="D5" s="576">
        <v>4.7312863809657966E-3</v>
      </c>
      <c r="E5" s="576">
        <v>4.0874300169423929E-2</v>
      </c>
      <c r="F5" s="576">
        <v>2.5429318553685223E-6</v>
      </c>
      <c r="G5" s="577">
        <f t="shared" ref="G5:G11" si="0">C5+D5+E5+F5</f>
        <v>9.6842456370804547E-2</v>
      </c>
    </row>
    <row r="6" spans="1:7">
      <c r="B6" s="172" t="s">
        <v>7</v>
      </c>
      <c r="C6" s="576">
        <v>2.6766558828537376E-3</v>
      </c>
      <c r="D6" s="576">
        <v>1.5530274531854486E-3</v>
      </c>
      <c r="E6" s="576">
        <v>3.4079092734191553E-2</v>
      </c>
      <c r="F6" s="576">
        <v>5.1607474489088812E-2</v>
      </c>
      <c r="G6" s="577">
        <f t="shared" si="0"/>
        <v>8.9916250559319552E-2</v>
      </c>
    </row>
    <row r="7" spans="1:7">
      <c r="B7" s="172" t="s">
        <v>8</v>
      </c>
      <c r="C7" s="576">
        <v>0</v>
      </c>
      <c r="D7" s="576">
        <v>0</v>
      </c>
      <c r="E7" s="576">
        <v>0</v>
      </c>
      <c r="F7" s="576">
        <v>7.7125308549913854E-2</v>
      </c>
      <c r="G7" s="577">
        <f>C7+D7+E7+F7</f>
        <v>7.7125308549913854E-2</v>
      </c>
    </row>
    <row r="8" spans="1:7">
      <c r="B8" s="172" t="s">
        <v>9</v>
      </c>
      <c r="C8" s="576">
        <v>1.844106398426461E-3</v>
      </c>
      <c r="D8" s="576">
        <v>2.0389937051171689E-3</v>
      </c>
      <c r="E8" s="576">
        <v>5.2550337027030464E-2</v>
      </c>
      <c r="F8" s="576">
        <v>1.1615614441008672E-2</v>
      </c>
      <c r="G8" s="577">
        <f t="shared" si="0"/>
        <v>6.8049051571582767E-2</v>
      </c>
    </row>
    <row r="9" spans="1:7">
      <c r="B9" s="172" t="s">
        <v>10</v>
      </c>
      <c r="C9" s="576">
        <v>0</v>
      </c>
      <c r="D9" s="576">
        <v>0</v>
      </c>
      <c r="E9" s="576">
        <v>0</v>
      </c>
      <c r="F9" s="576">
        <v>6.2181124575666429E-2</v>
      </c>
      <c r="G9" s="577">
        <f t="shared" si="0"/>
        <v>6.2181124575666429E-2</v>
      </c>
    </row>
    <row r="10" spans="1:7">
      <c r="B10" s="172" t="s">
        <v>11</v>
      </c>
      <c r="C10" s="576">
        <v>3.6968244390434102E-3</v>
      </c>
      <c r="D10" s="576">
        <v>1.6012081536890151E-2</v>
      </c>
      <c r="E10" s="576">
        <v>3.027126151605759E-3</v>
      </c>
      <c r="F10" s="576">
        <v>3.8260447461832256E-2</v>
      </c>
      <c r="G10" s="577">
        <f t="shared" si="0"/>
        <v>6.0996479589371579E-2</v>
      </c>
    </row>
    <row r="11" spans="1:7">
      <c r="B11" s="172" t="s">
        <v>12</v>
      </c>
      <c r="C11" s="576">
        <v>0</v>
      </c>
      <c r="D11" s="576">
        <v>1.3311628968682065E-3</v>
      </c>
      <c r="E11" s="576">
        <v>4.855399201947478E-2</v>
      </c>
      <c r="F11" s="576">
        <v>4.078599556845745E-4</v>
      </c>
      <c r="G11" s="577">
        <f t="shared" si="0"/>
        <v>5.0293014872027565E-2</v>
      </c>
    </row>
    <row r="14" spans="1:7">
      <c r="B14" s="35" t="s">
        <v>4440</v>
      </c>
    </row>
    <row r="17" spans="2:7" ht="12.75" customHeight="1">
      <c r="B17" s="1101" t="s">
        <v>3949</v>
      </c>
      <c r="C17" s="1101"/>
      <c r="D17" s="1101"/>
      <c r="E17" s="1101"/>
      <c r="F17" s="1101"/>
      <c r="G17" s="1101"/>
    </row>
    <row r="18" spans="2:7">
      <c r="B18" s="1101"/>
      <c r="C18" s="1101"/>
      <c r="D18" s="1101"/>
      <c r="E18" s="1101"/>
      <c r="F18" s="1101"/>
      <c r="G18" s="1101"/>
    </row>
    <row r="19" spans="2:7">
      <c r="B19" s="1101"/>
      <c r="C19" s="1101"/>
      <c r="D19" s="1101"/>
      <c r="E19" s="1101"/>
      <c r="F19" s="1101"/>
      <c r="G19" s="1101"/>
    </row>
    <row r="20" spans="2:7">
      <c r="B20" s="206"/>
      <c r="C20" s="206"/>
      <c r="D20" s="206"/>
      <c r="E20" s="206"/>
      <c r="F20" s="206"/>
      <c r="G20" s="206"/>
    </row>
    <row r="21" spans="2:7">
      <c r="B21" s="206"/>
      <c r="C21" s="206"/>
      <c r="D21" s="206"/>
      <c r="E21" s="206"/>
      <c r="F21" s="206"/>
      <c r="G21" s="206"/>
    </row>
    <row r="22" spans="2:7">
      <c r="B22" s="206"/>
      <c r="C22" s="206"/>
      <c r="D22" s="206"/>
      <c r="E22" s="206"/>
      <c r="F22" s="206"/>
      <c r="G22" s="206"/>
    </row>
  </sheetData>
  <mergeCells count="1">
    <mergeCell ref="B17:G19"/>
  </mergeCells>
  <hyperlinks>
    <hyperlink ref="A1" location="Contents!A1" display="Table of Contents" xr:uid="{2F059551-8E82-42B4-975E-61D9EC2DAA28}"/>
  </hyperlinks>
  <pageMargins left="0.7" right="0.7" top="0.75" bottom="0.75" header="0.3" footer="0.3"/>
</worksheet>
</file>

<file path=xl/worksheets/sheet10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15E323-90CF-49E6-9067-DD83EE3A07ED}">
  <sheetPr>
    <tabColor theme="7" tint="-0.249977111117893"/>
  </sheetPr>
  <dimension ref="A1"/>
  <sheetViews>
    <sheetView workbookViewId="0"/>
  </sheetViews>
  <sheetFormatPr defaultRowHeight="15"/>
  <sheetData>
    <row r="1" spans="1:1">
      <c r="A1" s="232" t="s">
        <v>3717</v>
      </c>
    </row>
  </sheetData>
  <hyperlinks>
    <hyperlink ref="A1" location="Contents!A1" display="Table of Contents" xr:uid="{2C497961-5EB4-4580-B78C-DFFFE4976D5E}"/>
  </hyperlinks>
  <pageMargins left="0.7" right="0.7" top="0.75" bottom="0.75" header="0.3" footer="0.3"/>
  <drawing r:id="rId1"/>
</worksheet>
</file>

<file path=xl/worksheets/sheet10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75278B-DEB3-4B37-AF09-0CD2922B032D}">
  <sheetPr>
    <tabColor rgb="FFFFFF00"/>
  </sheetPr>
  <dimension ref="A1:I25"/>
  <sheetViews>
    <sheetView workbookViewId="0"/>
  </sheetViews>
  <sheetFormatPr defaultColWidth="9.140625" defaultRowHeight="14.25"/>
  <cols>
    <col min="1" max="1" width="17" style="25" bestFit="1" customWidth="1"/>
    <col min="2" max="2" width="9.140625" style="25"/>
    <col min="3" max="3" width="14.5703125" style="25" customWidth="1"/>
    <col min="4" max="4" width="10" style="25" customWidth="1"/>
    <col min="5" max="6" width="9.85546875" style="25" customWidth="1"/>
    <col min="7" max="7" width="15" style="25" customWidth="1"/>
    <col min="8" max="8" width="10" style="25" customWidth="1"/>
    <col min="9" max="16384" width="9.140625" style="25"/>
  </cols>
  <sheetData>
    <row r="1" spans="1:9" ht="15">
      <c r="A1" s="232" t="s">
        <v>3717</v>
      </c>
      <c r="B1" s="152" t="s">
        <v>3951</v>
      </c>
    </row>
    <row r="2" spans="1:9" ht="18">
      <c r="B2" s="581"/>
    </row>
    <row r="3" spans="1:9" ht="52.5" customHeight="1">
      <c r="B3" s="582" t="s">
        <v>75</v>
      </c>
      <c r="C3" s="587" t="s">
        <v>76</v>
      </c>
      <c r="D3" s="587"/>
      <c r="E3" s="587" t="s">
        <v>77</v>
      </c>
      <c r="F3" s="587"/>
      <c r="G3" s="587" t="s">
        <v>78</v>
      </c>
      <c r="H3" s="587"/>
      <c r="I3" s="77"/>
    </row>
    <row r="4" spans="1:9" ht="30.75" customHeight="1">
      <c r="B4" s="583"/>
      <c r="C4" s="583" t="s">
        <v>79</v>
      </c>
      <c r="D4" s="583" t="s">
        <v>80</v>
      </c>
      <c r="E4" s="583" t="s">
        <v>79</v>
      </c>
      <c r="F4" s="583" t="s">
        <v>80</v>
      </c>
      <c r="G4" s="583" t="s">
        <v>79</v>
      </c>
      <c r="H4" s="583" t="s">
        <v>80</v>
      </c>
      <c r="I4" s="248"/>
    </row>
    <row r="5" spans="1:9">
      <c r="B5" s="14" t="s">
        <v>81</v>
      </c>
      <c r="C5" s="584">
        <v>492</v>
      </c>
      <c r="D5" s="585">
        <v>0.33</v>
      </c>
      <c r="E5" s="120">
        <v>462</v>
      </c>
      <c r="F5" s="585">
        <v>0.31</v>
      </c>
      <c r="G5" s="584">
        <v>528</v>
      </c>
      <c r="H5" s="585">
        <v>0.36</v>
      </c>
      <c r="I5" s="269"/>
    </row>
    <row r="6" spans="1:9">
      <c r="B6" s="14" t="s">
        <v>82</v>
      </c>
      <c r="C6" s="584">
        <v>329</v>
      </c>
      <c r="D6" s="585">
        <v>0.55000000000000004</v>
      </c>
      <c r="E6" s="120">
        <v>146</v>
      </c>
      <c r="F6" s="585">
        <v>0.24</v>
      </c>
      <c r="G6" s="584">
        <v>124</v>
      </c>
      <c r="H6" s="585">
        <v>0.21</v>
      </c>
      <c r="I6" s="269"/>
    </row>
    <row r="7" spans="1:9">
      <c r="B7" s="14" t="s">
        <v>83</v>
      </c>
      <c r="C7" s="584">
        <v>956</v>
      </c>
      <c r="D7" s="585">
        <v>0.54</v>
      </c>
      <c r="E7" s="120">
        <v>337</v>
      </c>
      <c r="F7" s="585">
        <v>0.19</v>
      </c>
      <c r="G7" s="584">
        <v>474</v>
      </c>
      <c r="H7" s="585">
        <v>0.27</v>
      </c>
      <c r="I7" s="269"/>
    </row>
    <row r="8" spans="1:9">
      <c r="B8" s="14" t="s">
        <v>84</v>
      </c>
      <c r="C8" s="584">
        <v>729</v>
      </c>
      <c r="D8" s="585">
        <v>0.73</v>
      </c>
      <c r="E8" s="120">
        <v>171</v>
      </c>
      <c r="F8" s="585">
        <v>0.17</v>
      </c>
      <c r="G8" s="584">
        <v>103</v>
      </c>
      <c r="H8" s="585">
        <v>0.1</v>
      </c>
      <c r="I8" s="269"/>
    </row>
    <row r="9" spans="1:9">
      <c r="B9" s="14" t="s">
        <v>85</v>
      </c>
      <c r="C9" s="584">
        <v>71</v>
      </c>
      <c r="D9" s="585">
        <v>0.15</v>
      </c>
      <c r="E9" s="120">
        <v>137</v>
      </c>
      <c r="F9" s="585">
        <v>0.28999999999999998</v>
      </c>
      <c r="G9" s="584">
        <v>267</v>
      </c>
      <c r="H9" s="585">
        <v>0.56000000000000005</v>
      </c>
      <c r="I9" s="269"/>
    </row>
    <row r="10" spans="1:9">
      <c r="B10" s="586" t="s">
        <v>86</v>
      </c>
      <c r="C10" s="584">
        <f>SUM(C5:C9)</f>
        <v>2577</v>
      </c>
      <c r="D10" s="120"/>
      <c r="E10" s="120">
        <f>SUM(E5:E9)</f>
        <v>1253</v>
      </c>
      <c r="F10" s="120"/>
      <c r="G10" s="584">
        <f>SUM(G5:G9)</f>
        <v>1496</v>
      </c>
      <c r="H10" s="120"/>
    </row>
    <row r="11" spans="1:9">
      <c r="B11" s="35"/>
      <c r="C11" s="35"/>
      <c r="D11" s="35"/>
      <c r="E11" s="35"/>
      <c r="F11" s="35"/>
      <c r="G11" s="35"/>
      <c r="H11" s="35"/>
    </row>
    <row r="12" spans="1:9" ht="14.25" customHeight="1">
      <c r="B12" s="1062" t="s">
        <v>87</v>
      </c>
      <c r="C12" s="1062"/>
      <c r="D12" s="1062"/>
      <c r="E12" s="1062"/>
      <c r="F12" s="1062"/>
      <c r="G12" s="1062"/>
      <c r="H12" s="1062"/>
    </row>
    <row r="13" spans="1:9">
      <c r="B13" s="1062"/>
      <c r="C13" s="1062"/>
      <c r="D13" s="1062"/>
      <c r="E13" s="1062"/>
      <c r="F13" s="1062"/>
      <c r="G13" s="1062"/>
      <c r="H13" s="1062"/>
    </row>
    <row r="14" spans="1:9">
      <c r="B14" s="1062"/>
      <c r="C14" s="1062"/>
      <c r="D14" s="1062"/>
      <c r="E14" s="1062"/>
      <c r="F14" s="1062"/>
      <c r="G14" s="1062"/>
      <c r="H14" s="1062"/>
    </row>
    <row r="15" spans="1:9" ht="14.25" customHeight="1">
      <c r="B15" s="1062"/>
      <c r="C15" s="1062"/>
      <c r="D15" s="1062"/>
      <c r="E15" s="1062"/>
      <c r="F15" s="1062"/>
      <c r="G15" s="1062"/>
      <c r="H15" s="1062"/>
    </row>
    <row r="16" spans="1:9">
      <c r="B16" s="1062"/>
      <c r="C16" s="1062"/>
      <c r="D16" s="1062"/>
      <c r="E16" s="1062"/>
      <c r="F16" s="1062"/>
      <c r="G16" s="1062"/>
      <c r="H16" s="1062"/>
    </row>
    <row r="17" spans="2:8">
      <c r="B17" s="1062"/>
      <c r="C17" s="1062"/>
      <c r="D17" s="1062"/>
      <c r="E17" s="1062"/>
      <c r="F17" s="1062"/>
      <c r="G17" s="1062"/>
      <c r="H17" s="1062"/>
    </row>
    <row r="19" spans="2:8" ht="14.25" customHeight="1">
      <c r="B19" s="1101" t="s">
        <v>3952</v>
      </c>
      <c r="C19" s="1101"/>
      <c r="D19" s="1101"/>
      <c r="E19" s="1101"/>
      <c r="F19" s="1101"/>
      <c r="G19" s="1101"/>
      <c r="H19" s="1101"/>
    </row>
    <row r="20" spans="2:8">
      <c r="B20" s="1101"/>
      <c r="C20" s="1101"/>
      <c r="D20" s="1101"/>
      <c r="E20" s="1101"/>
      <c r="F20" s="1101"/>
      <c r="G20" s="1101"/>
      <c r="H20" s="1101"/>
    </row>
    <row r="21" spans="2:8">
      <c r="B21" s="1101"/>
      <c r="C21" s="1101"/>
      <c r="D21" s="1101"/>
      <c r="E21" s="1101"/>
      <c r="F21" s="1101"/>
      <c r="G21" s="1101"/>
      <c r="H21" s="1101"/>
    </row>
    <row r="22" spans="2:8" ht="14.25" customHeight="1">
      <c r="B22" s="1101"/>
      <c r="C22" s="1101"/>
      <c r="D22" s="1101"/>
      <c r="E22" s="1101"/>
      <c r="F22" s="1101"/>
      <c r="G22" s="1101"/>
      <c r="H22" s="1101"/>
    </row>
    <row r="23" spans="2:8">
      <c r="B23" s="206"/>
      <c r="C23" s="206"/>
      <c r="D23" s="206"/>
      <c r="E23" s="206"/>
      <c r="F23" s="206"/>
      <c r="G23" s="206"/>
      <c r="H23" s="206"/>
    </row>
    <row r="24" spans="2:8">
      <c r="B24" s="206"/>
      <c r="C24" s="206"/>
      <c r="D24" s="206"/>
      <c r="E24" s="206"/>
      <c r="F24" s="206"/>
      <c r="G24" s="206"/>
      <c r="H24" s="206"/>
    </row>
    <row r="25" spans="2:8">
      <c r="B25" s="206"/>
      <c r="C25" s="206"/>
      <c r="D25" s="206"/>
      <c r="E25" s="206"/>
      <c r="F25" s="206"/>
      <c r="G25" s="206"/>
      <c r="H25" s="206"/>
    </row>
  </sheetData>
  <mergeCells count="2">
    <mergeCell ref="B19:H22"/>
    <mergeCell ref="B12:H17"/>
  </mergeCells>
  <hyperlinks>
    <hyperlink ref="A1" location="Contents!A1" display="Table of Contents" xr:uid="{78478019-5777-46E5-B044-A7A8C08A0A71}"/>
  </hyperlinks>
  <pageMargins left="0.7" right="0.7" top="0.75" bottom="0.75" header="0.3" footer="0.3"/>
</worksheet>
</file>

<file path=xl/worksheets/sheet10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9249BB-140F-49D0-A701-9E74EAE89CED}">
  <sheetPr>
    <tabColor theme="7" tint="-0.249977111117893"/>
  </sheetPr>
  <dimension ref="A1"/>
  <sheetViews>
    <sheetView workbookViewId="0"/>
  </sheetViews>
  <sheetFormatPr defaultRowHeight="15"/>
  <sheetData>
    <row r="1" spans="1:1">
      <c r="A1" s="232" t="s">
        <v>3717</v>
      </c>
    </row>
  </sheetData>
  <hyperlinks>
    <hyperlink ref="A1" location="Contents!A1" display="Table of Contents" xr:uid="{85501783-1784-4CE7-94FA-E41375E01D8B}"/>
  </hyperlinks>
  <pageMargins left="0.7" right="0.7" top="0.75" bottom="0.75" header="0.3" footer="0.3"/>
  <drawing r:id="rId1"/>
</worksheet>
</file>

<file path=xl/worksheets/sheet10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A75A3C-0B05-4433-AFF3-1FFD368F1A78}">
  <sheetPr>
    <tabColor rgb="FFFFFF00"/>
  </sheetPr>
  <dimension ref="A1:G21"/>
  <sheetViews>
    <sheetView workbookViewId="0"/>
  </sheetViews>
  <sheetFormatPr defaultColWidth="9.140625" defaultRowHeight="12.75"/>
  <cols>
    <col min="1" max="1" width="17" style="35" bestFit="1" customWidth="1"/>
    <col min="2" max="2" width="13" style="35" customWidth="1"/>
    <col min="3" max="4" width="11.28515625" style="35" bestFit="1" customWidth="1"/>
    <col min="5" max="16384" width="9.140625" style="35"/>
  </cols>
  <sheetData>
    <row r="1" spans="1:7" ht="15">
      <c r="A1" s="232" t="s">
        <v>3717</v>
      </c>
      <c r="B1" s="152" t="s">
        <v>3953</v>
      </c>
    </row>
    <row r="2" spans="1:7">
      <c r="B2" s="559"/>
    </row>
    <row r="3" spans="1:7">
      <c r="B3" s="592" t="s">
        <v>88</v>
      </c>
      <c r="C3" s="592">
        <v>2015</v>
      </c>
      <c r="D3" s="593">
        <v>2020</v>
      </c>
      <c r="E3" s="594"/>
      <c r="F3" s="594"/>
      <c r="G3" s="594"/>
    </row>
    <row r="4" spans="1:7">
      <c r="B4" s="595" t="s">
        <v>89</v>
      </c>
      <c r="C4" s="589">
        <v>13103930</v>
      </c>
      <c r="D4" s="589">
        <v>13103930</v>
      </c>
      <c r="E4" s="596"/>
      <c r="F4" s="596"/>
      <c r="G4" s="596"/>
    </row>
    <row r="5" spans="1:7">
      <c r="B5" s="595" t="s">
        <v>41</v>
      </c>
      <c r="C5" s="590">
        <v>1832582.875</v>
      </c>
      <c r="D5" s="589">
        <v>1484263.375</v>
      </c>
      <c r="E5" s="374"/>
      <c r="F5" s="374"/>
      <c r="G5" s="374"/>
    </row>
    <row r="6" spans="1:7">
      <c r="B6" s="14" t="s">
        <v>90</v>
      </c>
      <c r="C6" s="590">
        <v>340848.29700000002</v>
      </c>
      <c r="D6" s="589">
        <v>316242.42200000002</v>
      </c>
      <c r="E6" s="374"/>
      <c r="F6" s="374"/>
      <c r="G6" s="597"/>
    </row>
    <row r="7" spans="1:7">
      <c r="B7" s="14" t="s">
        <v>6</v>
      </c>
      <c r="C7" s="590">
        <v>181964.70494999996</v>
      </c>
      <c r="D7" s="589">
        <v>212305.54679999998</v>
      </c>
      <c r="E7" s="374"/>
      <c r="F7" s="374"/>
      <c r="G7" s="597"/>
    </row>
    <row r="8" spans="1:7">
      <c r="B8" s="14" t="s">
        <v>12</v>
      </c>
      <c r="C8" s="590">
        <v>70450.645333333334</v>
      </c>
      <c r="D8" s="589">
        <v>73598.764249999993</v>
      </c>
    </row>
    <row r="9" spans="1:7">
      <c r="B9" s="598"/>
      <c r="C9" s="599"/>
      <c r="D9" s="599"/>
    </row>
    <row r="10" spans="1:7">
      <c r="B10" s="586" t="s">
        <v>91</v>
      </c>
      <c r="C10" s="600">
        <v>2015</v>
      </c>
      <c r="D10" s="600">
        <v>2020</v>
      </c>
    </row>
    <row r="11" spans="1:7">
      <c r="B11" s="14" t="s">
        <v>35</v>
      </c>
      <c r="C11" s="590">
        <v>7419</v>
      </c>
      <c r="D11" s="601">
        <v>10784</v>
      </c>
    </row>
    <row r="12" spans="1:7">
      <c r="B12" s="14" t="s">
        <v>9</v>
      </c>
      <c r="C12" s="590">
        <v>9472.73</v>
      </c>
      <c r="D12" s="601">
        <v>10677</v>
      </c>
    </row>
    <row r="13" spans="1:7">
      <c r="B13" s="14" t="s">
        <v>7</v>
      </c>
      <c r="C13" s="590">
        <v>4950</v>
      </c>
      <c r="D13" s="601">
        <v>6277</v>
      </c>
    </row>
    <row r="14" spans="1:7">
      <c r="B14" s="14" t="s">
        <v>13</v>
      </c>
      <c r="C14" s="590">
        <v>3661</v>
      </c>
      <c r="D14" s="601">
        <v>3998</v>
      </c>
    </row>
    <row r="15" spans="1:7">
      <c r="B15" s="14" t="s">
        <v>36</v>
      </c>
      <c r="C15" s="590">
        <v>2482.4560000000001</v>
      </c>
      <c r="D15" s="601">
        <v>3610</v>
      </c>
    </row>
    <row r="16" spans="1:7">
      <c r="B16" s="14" t="s">
        <v>92</v>
      </c>
      <c r="C16" s="590">
        <v>3063</v>
      </c>
      <c r="D16" s="601">
        <v>3088</v>
      </c>
    </row>
    <row r="17" spans="2:4">
      <c r="B17" s="14" t="s">
        <v>23</v>
      </c>
      <c r="C17" s="590">
        <v>1235.4872</v>
      </c>
      <c r="D17" s="601">
        <v>2720</v>
      </c>
    </row>
    <row r="19" spans="2:4">
      <c r="B19" s="35" t="s">
        <v>3954</v>
      </c>
    </row>
    <row r="21" spans="2:4">
      <c r="B21" s="359"/>
    </row>
  </sheetData>
  <hyperlinks>
    <hyperlink ref="A1" location="Contents!A1" display="Table of Contents" xr:uid="{7C2D08C3-326E-46A2-8A88-B8976D4EC157}"/>
  </hyperlinks>
  <pageMargins left="0.7" right="0.7" top="0.75" bottom="0.75" header="0.3" footer="0.3"/>
</worksheet>
</file>

<file path=xl/worksheets/sheet10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F7FCE5-DF34-4826-8056-EBD4BC46B8F7}">
  <sheetPr>
    <tabColor theme="7" tint="-0.249977111117893"/>
  </sheetPr>
  <dimension ref="A1"/>
  <sheetViews>
    <sheetView workbookViewId="0"/>
  </sheetViews>
  <sheetFormatPr defaultRowHeight="15"/>
  <sheetData>
    <row r="1" spans="1:1">
      <c r="A1" s="232" t="s">
        <v>3717</v>
      </c>
    </row>
  </sheetData>
  <hyperlinks>
    <hyperlink ref="A1" location="Contents!A1" display="Table of Contents" xr:uid="{59A3155C-5C60-4BC7-8DFD-7E7DB4D3205E}"/>
  </hyperlinks>
  <pageMargins left="0.7" right="0.7" top="0.75" bottom="0.75" header="0.3" footer="0.3"/>
  <drawing r:id="rId1"/>
</worksheet>
</file>

<file path=xl/worksheets/sheet10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A7F2C9-5317-4D24-820A-A86A7363D6EE}">
  <sheetPr>
    <tabColor rgb="FFFFFF00"/>
  </sheetPr>
  <dimension ref="A1:G40"/>
  <sheetViews>
    <sheetView workbookViewId="0"/>
  </sheetViews>
  <sheetFormatPr defaultColWidth="9.140625" defaultRowHeight="14.25"/>
  <cols>
    <col min="1" max="1" width="17" style="25" bestFit="1" customWidth="1"/>
    <col min="2" max="2" width="25.7109375" style="25" customWidth="1"/>
    <col min="3" max="4" width="12.85546875" style="25" bestFit="1" customWidth="1"/>
    <col min="5" max="5" width="17.42578125" style="25" bestFit="1" customWidth="1"/>
    <col min="6" max="16384" width="9.140625" style="25"/>
  </cols>
  <sheetData>
    <row r="1" spans="1:7" ht="15.75">
      <c r="A1" s="232" t="s">
        <v>3717</v>
      </c>
      <c r="B1" s="602" t="s">
        <v>3955</v>
      </c>
      <c r="C1" s="591"/>
      <c r="D1" s="591"/>
      <c r="E1" s="591"/>
      <c r="F1" s="591"/>
      <c r="G1" s="591"/>
    </row>
    <row r="2" spans="1:7" ht="20.25">
      <c r="B2" s="603"/>
      <c r="C2" s="591"/>
      <c r="D2" s="591"/>
      <c r="E2" s="591"/>
      <c r="F2" s="591"/>
      <c r="G2" s="591"/>
    </row>
    <row r="3" spans="1:7" ht="15">
      <c r="B3" s="374"/>
      <c r="C3" s="1128" t="s">
        <v>93</v>
      </c>
      <c r="D3" s="1129"/>
      <c r="E3" s="374"/>
      <c r="F3" s="374"/>
      <c r="G3" s="591"/>
    </row>
    <row r="4" spans="1:7" ht="15">
      <c r="B4" s="377"/>
      <c r="C4" s="592">
        <v>2019</v>
      </c>
      <c r="D4" s="592">
        <v>2020</v>
      </c>
      <c r="E4" s="592" t="s">
        <v>94</v>
      </c>
      <c r="F4" s="374"/>
      <c r="G4" s="591"/>
    </row>
    <row r="5" spans="1:7" ht="15">
      <c r="B5" s="377" t="s">
        <v>95</v>
      </c>
      <c r="C5" s="605">
        <v>4175822</v>
      </c>
      <c r="D5" s="605">
        <v>3756473</v>
      </c>
      <c r="E5" s="606">
        <f t="shared" ref="E5:E12" si="0">(D5-C5)/C5</f>
        <v>-0.10042310232572174</v>
      </c>
      <c r="F5" s="374"/>
      <c r="G5" s="591"/>
    </row>
    <row r="6" spans="1:7" ht="15">
      <c r="B6" s="377" t="s">
        <v>83</v>
      </c>
      <c r="C6" s="605">
        <v>1996294</v>
      </c>
      <c r="D6" s="605">
        <v>974700</v>
      </c>
      <c r="E6" s="606">
        <f t="shared" si="0"/>
        <v>-0.5117452639741441</v>
      </c>
      <c r="F6" s="374"/>
      <c r="G6" s="591"/>
    </row>
    <row r="7" spans="1:7" ht="15">
      <c r="B7" s="377" t="s">
        <v>96</v>
      </c>
      <c r="C7" s="605">
        <v>723043</v>
      </c>
      <c r="D7" s="605">
        <v>788911</v>
      </c>
      <c r="E7" s="606">
        <f t="shared" si="0"/>
        <v>9.1098316421015069E-2</v>
      </c>
      <c r="F7" s="374"/>
      <c r="G7" s="591"/>
    </row>
    <row r="8" spans="1:7" ht="15">
      <c r="B8" s="377" t="s">
        <v>97</v>
      </c>
      <c r="C8" s="605">
        <v>623241</v>
      </c>
      <c r="D8" s="605">
        <v>367668</v>
      </c>
      <c r="E8" s="606">
        <f t="shared" si="0"/>
        <v>-0.41007090355095382</v>
      </c>
      <c r="F8" s="374"/>
      <c r="G8" s="591"/>
    </row>
    <row r="9" spans="1:7" ht="15">
      <c r="B9" s="377" t="s">
        <v>98</v>
      </c>
      <c r="C9" s="605">
        <v>248528</v>
      </c>
      <c r="D9" s="605">
        <v>302447</v>
      </c>
      <c r="E9" s="606">
        <f t="shared" si="0"/>
        <v>0.2169534217472478</v>
      </c>
      <c r="F9" s="374"/>
      <c r="G9" s="591"/>
    </row>
    <row r="10" spans="1:7" ht="15">
      <c r="B10" s="377" t="s">
        <v>99</v>
      </c>
      <c r="C10" s="605">
        <v>390926</v>
      </c>
      <c r="D10" s="605">
        <v>220839</v>
      </c>
      <c r="E10" s="606">
        <f t="shared" si="0"/>
        <v>-0.43508745900758711</v>
      </c>
      <c r="F10" s="374"/>
      <c r="G10" s="591"/>
    </row>
    <row r="11" spans="1:7" ht="15">
      <c r="B11" s="377" t="s">
        <v>100</v>
      </c>
      <c r="C11" s="605">
        <v>136373</v>
      </c>
      <c r="D11" s="605">
        <v>64136</v>
      </c>
      <c r="E11" s="606">
        <f t="shared" si="0"/>
        <v>-0.52970162715493541</v>
      </c>
      <c r="F11" s="374"/>
      <c r="G11" s="591"/>
    </row>
    <row r="12" spans="1:7" ht="15">
      <c r="B12" s="377" t="s">
        <v>101</v>
      </c>
      <c r="C12" s="605">
        <v>45202</v>
      </c>
      <c r="D12" s="605">
        <v>47751</v>
      </c>
      <c r="E12" s="606">
        <f t="shared" si="0"/>
        <v>5.6391310119021279E-2</v>
      </c>
      <c r="F12" s="374"/>
      <c r="G12" s="591"/>
    </row>
    <row r="13" spans="1:7" ht="15">
      <c r="B13" s="374"/>
      <c r="C13" s="374"/>
      <c r="D13" s="374"/>
      <c r="E13" s="374"/>
      <c r="F13" s="374"/>
      <c r="G13" s="591"/>
    </row>
    <row r="14" spans="1:7" ht="15">
      <c r="B14" s="374"/>
      <c r="C14" s="374"/>
      <c r="D14" s="374"/>
      <c r="E14" s="374"/>
      <c r="F14" s="374"/>
      <c r="G14" s="591"/>
    </row>
    <row r="15" spans="1:7" ht="15" customHeight="1">
      <c r="B15" s="1130" t="s">
        <v>102</v>
      </c>
      <c r="C15" s="1130"/>
      <c r="D15" s="1130"/>
      <c r="E15" s="1130"/>
      <c r="F15" s="374"/>
      <c r="G15" s="591"/>
    </row>
    <row r="16" spans="1:7" ht="15">
      <c r="B16" s="1130"/>
      <c r="C16" s="1130"/>
      <c r="D16" s="1130"/>
      <c r="E16" s="1130"/>
      <c r="F16" s="374"/>
      <c r="G16" s="591"/>
    </row>
    <row r="17" spans="2:7" ht="15">
      <c r="B17" s="1130"/>
      <c r="C17" s="1130"/>
      <c r="D17" s="1130"/>
      <c r="E17" s="1130"/>
      <c r="F17" s="374"/>
      <c r="G17" s="591"/>
    </row>
    <row r="18" spans="2:7" ht="15">
      <c r="B18" s="1130"/>
      <c r="C18" s="1130"/>
      <c r="D18" s="1130"/>
      <c r="E18" s="1130"/>
      <c r="F18" s="374"/>
      <c r="G18" s="591"/>
    </row>
    <row r="19" spans="2:7" ht="15">
      <c r="B19" s="604"/>
      <c r="C19" s="604"/>
      <c r="D19" s="604"/>
      <c r="E19" s="604"/>
      <c r="F19" s="374"/>
      <c r="G19" s="591"/>
    </row>
    <row r="20" spans="2:7" ht="15" customHeight="1">
      <c r="B20" s="1130" t="s">
        <v>4420</v>
      </c>
      <c r="C20" s="1130"/>
      <c r="D20" s="1130"/>
      <c r="E20" s="1130"/>
      <c r="F20" s="374"/>
      <c r="G20" s="591"/>
    </row>
    <row r="21" spans="2:7">
      <c r="B21" s="1130"/>
      <c r="C21" s="1130"/>
      <c r="D21" s="1130"/>
      <c r="E21" s="1130"/>
      <c r="F21" s="374"/>
      <c r="G21" s="374"/>
    </row>
    <row r="22" spans="2:7">
      <c r="B22" s="1130"/>
      <c r="C22" s="1130"/>
      <c r="D22" s="1130"/>
      <c r="E22" s="1130"/>
      <c r="F22" s="374"/>
      <c r="G22" s="374"/>
    </row>
    <row r="23" spans="2:7">
      <c r="B23" s="1130"/>
      <c r="C23" s="1130"/>
      <c r="D23" s="1130"/>
      <c r="E23" s="1130"/>
      <c r="F23" s="374"/>
      <c r="G23" s="374"/>
    </row>
    <row r="24" spans="2:7">
      <c r="B24" s="1130"/>
      <c r="C24" s="1130"/>
      <c r="D24" s="1130"/>
      <c r="E24" s="1130"/>
      <c r="F24" s="374"/>
      <c r="G24" s="374"/>
    </row>
    <row r="25" spans="2:7">
      <c r="B25" s="1130"/>
      <c r="C25" s="1130"/>
      <c r="D25" s="1130"/>
      <c r="E25" s="1130"/>
      <c r="F25" s="374"/>
      <c r="G25" s="374"/>
    </row>
    <row r="26" spans="2:7" ht="15.75">
      <c r="B26" s="1130"/>
      <c r="C26" s="1130"/>
      <c r="D26" s="1130"/>
      <c r="E26" s="1130"/>
      <c r="F26" s="594"/>
      <c r="G26" s="588"/>
    </row>
    <row r="27" spans="2:7">
      <c r="B27" s="1130"/>
      <c r="C27" s="1130"/>
      <c r="D27" s="1130"/>
      <c r="E27" s="1130"/>
      <c r="F27" s="35"/>
    </row>
    <row r="28" spans="2:7">
      <c r="B28" s="604"/>
      <c r="C28" s="604"/>
      <c r="D28" s="604"/>
      <c r="E28" s="604"/>
    </row>
    <row r="29" spans="2:7">
      <c r="B29" s="604"/>
      <c r="C29" s="604"/>
      <c r="D29" s="604"/>
      <c r="E29" s="604"/>
    </row>
    <row r="30" spans="2:7">
      <c r="B30" s="604"/>
      <c r="C30" s="604"/>
      <c r="D30" s="604"/>
      <c r="E30" s="604"/>
    </row>
    <row r="31" spans="2:7">
      <c r="B31" s="604"/>
      <c r="C31" s="604"/>
      <c r="D31" s="604"/>
      <c r="E31" s="604"/>
    </row>
    <row r="32" spans="2:7">
      <c r="B32" s="604"/>
      <c r="C32" s="604"/>
      <c r="D32" s="604"/>
      <c r="E32" s="604"/>
    </row>
    <row r="33" spans="2:5">
      <c r="B33" s="604"/>
      <c r="C33" s="604"/>
      <c r="D33" s="604"/>
      <c r="E33" s="604"/>
    </row>
    <row r="34" spans="2:5">
      <c r="B34" s="604"/>
      <c r="C34" s="604"/>
      <c r="D34" s="604"/>
      <c r="E34" s="604"/>
    </row>
    <row r="35" spans="2:5">
      <c r="B35" s="604"/>
      <c r="C35" s="604"/>
      <c r="D35" s="604"/>
      <c r="E35" s="604"/>
    </row>
    <row r="36" spans="2:5">
      <c r="B36" s="604"/>
      <c r="C36" s="604"/>
      <c r="D36" s="604"/>
      <c r="E36" s="604"/>
    </row>
    <row r="37" spans="2:5">
      <c r="B37" s="604"/>
      <c r="C37" s="604"/>
      <c r="D37" s="604"/>
      <c r="E37" s="604"/>
    </row>
    <row r="38" spans="2:5">
      <c r="B38" s="604"/>
      <c r="C38" s="604"/>
      <c r="D38" s="604"/>
      <c r="E38" s="604"/>
    </row>
    <row r="39" spans="2:5">
      <c r="B39" s="604"/>
      <c r="C39" s="604"/>
      <c r="D39" s="604"/>
      <c r="E39" s="604"/>
    </row>
    <row r="40" spans="2:5">
      <c r="B40" s="604"/>
      <c r="C40" s="604"/>
      <c r="D40" s="604"/>
      <c r="E40" s="604"/>
    </row>
  </sheetData>
  <mergeCells count="3">
    <mergeCell ref="C3:D3"/>
    <mergeCell ref="B15:E18"/>
    <mergeCell ref="B20:E27"/>
  </mergeCells>
  <hyperlinks>
    <hyperlink ref="A1" location="Contents!A1" display="Table of Contents" xr:uid="{2D184772-4AC3-43F0-BC88-A0E78D08BE07}"/>
  </hyperlinks>
  <pageMargins left="0.7" right="0.7" top="0.75" bottom="0.75" header="0.3" footer="0.3"/>
</worksheet>
</file>

<file path=xl/worksheets/sheet10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32E7FB-148F-424C-AFF8-67C6F4CCE681}">
  <sheetPr>
    <tabColor theme="7" tint="-0.249977111117893"/>
  </sheetPr>
  <dimension ref="A1"/>
  <sheetViews>
    <sheetView workbookViewId="0"/>
  </sheetViews>
  <sheetFormatPr defaultRowHeight="15"/>
  <sheetData>
    <row r="1" spans="1:1">
      <c r="A1" s="232" t="s">
        <v>3717</v>
      </c>
    </row>
  </sheetData>
  <hyperlinks>
    <hyperlink ref="A1" location="Contents!A1" display="Table of Contents" xr:uid="{CDE90D42-0CE1-4778-8028-D14D551F8A7C}"/>
  </hyperlinks>
  <pageMargins left="0.7" right="0.7" top="0.75" bottom="0.75" header="0.3" footer="0.3"/>
  <drawing r:id="rId1"/>
</worksheet>
</file>

<file path=xl/worksheets/sheet10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F0168C-C8B8-4FA0-9375-00746B5758C5}">
  <sheetPr>
    <tabColor rgb="FFFFFF00"/>
  </sheetPr>
  <dimension ref="A1:K14"/>
  <sheetViews>
    <sheetView workbookViewId="0"/>
  </sheetViews>
  <sheetFormatPr defaultColWidth="9.140625" defaultRowHeight="12.75"/>
  <cols>
    <col min="1" max="1" width="17" style="35" bestFit="1" customWidth="1"/>
    <col min="2" max="2" width="19.5703125" style="35" customWidth="1"/>
    <col min="3" max="3" width="24.28515625" style="35" bestFit="1" customWidth="1"/>
    <col min="4" max="16384" width="9.140625" style="35"/>
  </cols>
  <sheetData>
    <row r="1" spans="1:11" ht="15">
      <c r="A1" s="232" t="s">
        <v>3717</v>
      </c>
      <c r="B1" s="44" t="s">
        <v>4421</v>
      </c>
    </row>
    <row r="3" spans="1:11">
      <c r="B3" s="14" t="s">
        <v>103</v>
      </c>
      <c r="C3" s="345">
        <v>0.5</v>
      </c>
    </row>
    <row r="4" spans="1:11">
      <c r="B4" s="14" t="s">
        <v>104</v>
      </c>
      <c r="C4" s="345">
        <v>0.21</v>
      </c>
    </row>
    <row r="5" spans="1:11">
      <c r="B5" s="14" t="s">
        <v>105</v>
      </c>
      <c r="C5" s="345">
        <v>0.11</v>
      </c>
    </row>
    <row r="6" spans="1:11">
      <c r="B6" s="14" t="s">
        <v>106</v>
      </c>
      <c r="C6" s="345">
        <v>0.13</v>
      </c>
    </row>
    <row r="7" spans="1:11">
      <c r="B7" s="14" t="s">
        <v>107</v>
      </c>
      <c r="C7" s="273">
        <v>3.2000000000000001E-2</v>
      </c>
    </row>
    <row r="8" spans="1:11">
      <c r="B8" s="14" t="s">
        <v>108</v>
      </c>
      <c r="C8" s="345">
        <v>0</v>
      </c>
    </row>
    <row r="9" spans="1:11">
      <c r="B9" s="14" t="s">
        <v>109</v>
      </c>
      <c r="C9" s="345">
        <v>0.02</v>
      </c>
    </row>
    <row r="10" spans="1:11">
      <c r="D10" s="607"/>
    </row>
    <row r="12" spans="1:11" ht="41.25" customHeight="1">
      <c r="B12" s="1101" t="s">
        <v>4441</v>
      </c>
      <c r="C12" s="1101"/>
      <c r="D12" s="1101"/>
      <c r="E12" s="1101"/>
      <c r="F12" s="1101"/>
      <c r="G12" s="1101"/>
      <c r="H12" s="1101"/>
      <c r="I12" s="1101"/>
      <c r="J12" s="1101"/>
      <c r="K12" s="1101"/>
    </row>
    <row r="14" spans="1:11" ht="27" customHeight="1">
      <c r="B14" s="1101" t="s">
        <v>3956</v>
      </c>
      <c r="C14" s="1101"/>
      <c r="D14" s="1101"/>
      <c r="E14" s="1101"/>
      <c r="F14" s="1101"/>
      <c r="G14" s="1101"/>
      <c r="H14" s="1101"/>
      <c r="I14" s="1101"/>
      <c r="J14" s="1101"/>
      <c r="K14" s="1101"/>
    </row>
  </sheetData>
  <mergeCells count="2">
    <mergeCell ref="B12:K12"/>
    <mergeCell ref="B14:K14"/>
  </mergeCells>
  <hyperlinks>
    <hyperlink ref="A1" location="Contents!A1" display="Table of Contents" xr:uid="{3B28D02A-5078-4785-986A-33F72030D60A}"/>
  </hyperlinks>
  <pageMargins left="0.7" right="0.7" top="0.75" bottom="0.75" header="0.3" footer="0.3"/>
</worksheet>
</file>

<file path=xl/worksheets/sheet10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4825C8-D35C-4557-A880-47217D695A58}">
  <sheetPr>
    <tabColor theme="7" tint="-0.249977111117893"/>
  </sheetPr>
  <dimension ref="A1"/>
  <sheetViews>
    <sheetView workbookViewId="0"/>
  </sheetViews>
  <sheetFormatPr defaultRowHeight="15"/>
  <sheetData>
    <row r="1" spans="1:1">
      <c r="A1" s="232" t="s">
        <v>3717</v>
      </c>
    </row>
  </sheetData>
  <hyperlinks>
    <hyperlink ref="A1" location="Contents!A1" display="Table of Contents" xr:uid="{B0E79A89-E4C6-48ED-817F-41509853DCEE}"/>
  </hyperlinks>
  <pageMargins left="0.7" right="0.7" top="0.75" bottom="0.75" header="0.3" footer="0.3"/>
  <drawing r:id="rId1"/>
</worksheet>
</file>

<file path=xl/worksheets/sheet10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6CA016-3C07-49F6-91C9-02BCD27601AA}">
  <sheetPr>
    <tabColor rgb="FFFFFF00"/>
  </sheetPr>
  <dimension ref="A1:Q18"/>
  <sheetViews>
    <sheetView workbookViewId="0"/>
  </sheetViews>
  <sheetFormatPr defaultRowHeight="15"/>
  <cols>
    <col min="1" max="1" width="17" bestFit="1" customWidth="1"/>
    <col min="2" max="2" width="47.85546875" customWidth="1"/>
  </cols>
  <sheetData>
    <row r="1" spans="1:17">
      <c r="A1" s="232" t="s">
        <v>3717</v>
      </c>
      <c r="B1" s="44" t="s">
        <v>3957</v>
      </c>
      <c r="C1" s="40"/>
      <c r="D1" s="40"/>
      <c r="E1" s="40"/>
      <c r="F1" s="40"/>
      <c r="G1" s="40"/>
      <c r="H1" s="40"/>
      <c r="I1" s="40"/>
      <c r="J1" s="40"/>
      <c r="K1" s="40"/>
      <c r="L1" s="40"/>
      <c r="M1" s="40"/>
      <c r="N1" s="40"/>
      <c r="O1" s="40"/>
      <c r="P1" s="40"/>
      <c r="Q1" s="40"/>
    </row>
    <row r="2" spans="1:17">
      <c r="B2" s="40"/>
      <c r="C2" s="40"/>
      <c r="D2" s="40"/>
      <c r="E2" s="40"/>
      <c r="F2" s="40"/>
      <c r="G2" s="40"/>
      <c r="H2" s="40"/>
      <c r="I2" s="40"/>
      <c r="J2" s="40"/>
      <c r="K2" s="40"/>
      <c r="L2" s="40"/>
      <c r="M2" s="40"/>
      <c r="N2" s="40"/>
      <c r="O2" s="40"/>
      <c r="P2" s="40"/>
      <c r="Q2" s="40"/>
    </row>
    <row r="3" spans="1:17">
      <c r="B3" s="40"/>
      <c r="C3" s="40"/>
      <c r="D3" s="40"/>
      <c r="E3" s="40"/>
      <c r="F3" s="40"/>
      <c r="G3" s="40"/>
      <c r="H3" s="40"/>
      <c r="I3" s="40"/>
      <c r="J3" s="40"/>
      <c r="K3" s="40"/>
      <c r="L3" s="40"/>
      <c r="M3" s="40"/>
      <c r="N3" s="40"/>
      <c r="O3" s="40"/>
      <c r="P3" s="40"/>
      <c r="Q3" s="40"/>
    </row>
    <row r="4" spans="1:17" s="11" customFormat="1" ht="12.75">
      <c r="B4" s="14"/>
      <c r="C4" s="14">
        <v>2013</v>
      </c>
      <c r="D4" s="14"/>
      <c r="E4" s="14">
        <v>2014</v>
      </c>
      <c r="F4" s="14"/>
      <c r="G4" s="14">
        <v>2015</v>
      </c>
      <c r="H4" s="14"/>
      <c r="I4" s="14">
        <v>2016</v>
      </c>
      <c r="J4" s="14"/>
      <c r="K4" s="14">
        <v>2017</v>
      </c>
      <c r="L4" s="14"/>
      <c r="M4" s="14">
        <v>2018</v>
      </c>
      <c r="N4" s="14"/>
      <c r="O4" s="14">
        <v>2019</v>
      </c>
      <c r="P4" s="14"/>
    </row>
    <row r="5" spans="1:17" s="11" customFormat="1" ht="12.75">
      <c r="B5" s="14" t="s">
        <v>110</v>
      </c>
      <c r="C5" s="608">
        <v>10.1320957323443</v>
      </c>
      <c r="D5" s="345">
        <v>0.48303783987672622</v>
      </c>
      <c r="E5" s="608">
        <v>31.984167798549628</v>
      </c>
      <c r="F5" s="345">
        <v>0.3163001919923481</v>
      </c>
      <c r="G5" s="608">
        <v>82.896580310094251</v>
      </c>
      <c r="H5" s="345">
        <v>0.34143533320961744</v>
      </c>
      <c r="I5" s="608">
        <v>109.96400885508154</v>
      </c>
      <c r="J5" s="345">
        <v>0.36679456269841831</v>
      </c>
      <c r="K5" s="608">
        <v>128.80418089409912</v>
      </c>
      <c r="L5" s="345">
        <v>0.32927044154146762</v>
      </c>
      <c r="M5" s="608">
        <v>127.29714660245428</v>
      </c>
      <c r="N5" s="345">
        <v>0.29687080791197717</v>
      </c>
      <c r="O5" s="608">
        <v>186.35969658669438</v>
      </c>
      <c r="P5" s="345">
        <v>0.40551854846969604</v>
      </c>
    </row>
    <row r="6" spans="1:17" s="11" customFormat="1" ht="12.75">
      <c r="B6" s="14" t="s">
        <v>111</v>
      </c>
      <c r="C6" s="608">
        <v>0.6</v>
      </c>
      <c r="D6" s="345">
        <v>2.860441823509877E-2</v>
      </c>
      <c r="E6" s="608">
        <v>40.516605798549634</v>
      </c>
      <c r="F6" s="345">
        <v>0.40067980738709946</v>
      </c>
      <c r="G6" s="608">
        <v>56.343165418516918</v>
      </c>
      <c r="H6" s="345">
        <v>0.23206684023385918</v>
      </c>
      <c r="I6" s="608">
        <v>37.27579118701005</v>
      </c>
      <c r="J6" s="345">
        <v>0.12433665951280098</v>
      </c>
      <c r="K6" s="608">
        <v>82.448618548788929</v>
      </c>
      <c r="L6" s="345">
        <v>0.21076872540623789</v>
      </c>
      <c r="M6" s="608">
        <v>65.8125</v>
      </c>
      <c r="N6" s="345">
        <v>0.15348191665853342</v>
      </c>
      <c r="O6" s="608">
        <v>103.6989793667378</v>
      </c>
      <c r="P6" s="345">
        <v>0.22564889491020385</v>
      </c>
    </row>
    <row r="7" spans="1:17" s="11" customFormat="1" ht="12.75">
      <c r="B7" s="14" t="s">
        <v>112</v>
      </c>
      <c r="C7" s="608">
        <v>2</v>
      </c>
      <c r="D7" s="345">
        <v>9.5348060783662564E-2</v>
      </c>
      <c r="E7" s="608">
        <v>7.02</v>
      </c>
      <c r="F7" s="345">
        <v>6.9422701937143172E-2</v>
      </c>
      <c r="G7" s="608">
        <v>36.02183309897508</v>
      </c>
      <c r="H7" s="345">
        <v>0.14836711648371975</v>
      </c>
      <c r="I7" s="608">
        <v>99.181604952812805</v>
      </c>
      <c r="J7" s="345">
        <v>0.33082891207010712</v>
      </c>
      <c r="K7" s="608">
        <v>73.341905489343716</v>
      </c>
      <c r="L7" s="345">
        <v>0.1874886470014821</v>
      </c>
      <c r="M7" s="608">
        <v>125.47412666298899</v>
      </c>
      <c r="N7" s="345">
        <v>0.29261932689521203</v>
      </c>
      <c r="O7" s="608">
        <v>54.075055928411629</v>
      </c>
      <c r="P7" s="345">
        <v>0.11766727779740735</v>
      </c>
    </row>
    <row r="8" spans="1:17" s="11" customFormat="1" ht="12.75">
      <c r="B8" s="14" t="s">
        <v>113</v>
      </c>
      <c r="C8" s="608"/>
      <c r="D8" s="345">
        <v>0</v>
      </c>
      <c r="E8" s="608">
        <v>6.483833333333334</v>
      </c>
      <c r="F8" s="345">
        <v>6.4120402978648655E-2</v>
      </c>
      <c r="G8" s="608">
        <v>31.533198393709405</v>
      </c>
      <c r="H8" s="345">
        <v>0.12987927922293449</v>
      </c>
      <c r="I8" s="608">
        <v>0.147309</v>
      </c>
      <c r="J8" s="345">
        <v>4.9136204471909287E-4</v>
      </c>
      <c r="K8" s="608">
        <v>10.34527972115281</v>
      </c>
      <c r="L8" s="345">
        <v>2.6446306307826017E-2</v>
      </c>
      <c r="M8" s="608">
        <v>22.064123508701073</v>
      </c>
      <c r="N8" s="345">
        <v>5.1455938697147895E-2</v>
      </c>
      <c r="O8" s="608">
        <v>67.978722821144373</v>
      </c>
      <c r="P8" s="345">
        <v>0.14792164566779217</v>
      </c>
    </row>
    <row r="9" spans="1:17" s="11" customFormat="1" ht="12.75">
      <c r="B9" s="14" t="s">
        <v>114</v>
      </c>
      <c r="C9" s="608">
        <v>0.73333333333333339</v>
      </c>
      <c r="D9" s="345">
        <v>3.4960955620676276E-2</v>
      </c>
      <c r="E9" s="608">
        <v>0.3695</v>
      </c>
      <c r="F9" s="345">
        <v>3.654086661791226E-3</v>
      </c>
      <c r="G9" s="608">
        <v>16.326587828342003</v>
      </c>
      <c r="H9" s="345">
        <v>6.7246126854610885E-2</v>
      </c>
      <c r="I9" s="608">
        <v>1.9214786310411991</v>
      </c>
      <c r="J9" s="345">
        <v>6.4092599164507734E-3</v>
      </c>
      <c r="K9" s="608">
        <v>19.113941836350783</v>
      </c>
      <c r="L9" s="345">
        <v>4.8862203263632442E-2</v>
      </c>
      <c r="M9" s="608">
        <v>32.771163434396989</v>
      </c>
      <c r="N9" s="345">
        <v>7.6425921748015893E-2</v>
      </c>
      <c r="O9" s="608">
        <v>21.04795788846058</v>
      </c>
      <c r="P9" s="345">
        <v>4.5800339276734069E-2</v>
      </c>
    </row>
    <row r="10" spans="1:17" s="11" customFormat="1" ht="12.75">
      <c r="B10" s="14" t="s">
        <v>115</v>
      </c>
      <c r="C10" s="608">
        <v>1</v>
      </c>
      <c r="D10" s="345">
        <v>4.7674030391831282E-2</v>
      </c>
      <c r="E10" s="608"/>
      <c r="F10" s="345">
        <v>0</v>
      </c>
      <c r="G10" s="608">
        <v>4.6928284323084117</v>
      </c>
      <c r="H10" s="345">
        <v>1.9328872596276192E-2</v>
      </c>
      <c r="I10" s="608"/>
      <c r="J10" s="345">
        <v>0</v>
      </c>
      <c r="K10" s="608">
        <v>36.081552768508118</v>
      </c>
      <c r="L10" s="345">
        <v>9.223760229768066E-2</v>
      </c>
      <c r="M10" s="608">
        <v>26.531586659311273</v>
      </c>
      <c r="N10" s="345">
        <v>6.1874549249201438E-2</v>
      </c>
      <c r="O10" s="608">
        <v>2.901744539803492</v>
      </c>
      <c r="P10" s="345">
        <v>6.3141937627247263E-3</v>
      </c>
    </row>
    <row r="11" spans="1:17" s="11" customFormat="1" ht="12.75">
      <c r="B11" s="14" t="s">
        <v>116</v>
      </c>
      <c r="C11" s="608">
        <v>4.4355890000000002</v>
      </c>
      <c r="D11" s="345">
        <v>0.21146240479167255</v>
      </c>
      <c r="E11" s="608">
        <v>13.420056333333333</v>
      </c>
      <c r="F11" s="345">
        <v>0.13271461122630634</v>
      </c>
      <c r="G11" s="608">
        <v>10.246</v>
      </c>
      <c r="H11" s="345">
        <v>4.2201335820842657E-2</v>
      </c>
      <c r="I11" s="608">
        <v>10.967054926607961</v>
      </c>
      <c r="J11" s="345">
        <v>3.6581570259011251E-2</v>
      </c>
      <c r="K11" s="608">
        <v>17.95389387254761</v>
      </c>
      <c r="L11" s="345">
        <v>4.5896697776160719E-2</v>
      </c>
      <c r="M11" s="608">
        <v>9.5060333648196451</v>
      </c>
      <c r="N11" s="345">
        <v>2.2169104967179287E-2</v>
      </c>
      <c r="O11" s="608">
        <v>6.3516081241102427</v>
      </c>
      <c r="P11" s="345">
        <v>1.3821094121278006E-2</v>
      </c>
    </row>
    <row r="12" spans="1:17" s="11" customFormat="1" ht="12.75">
      <c r="B12" s="14" t="s">
        <v>117</v>
      </c>
      <c r="C12" s="608">
        <v>0.19</v>
      </c>
      <c r="D12" s="345">
        <v>9.0580657744479438E-3</v>
      </c>
      <c r="E12" s="608">
        <v>0.3624965033814358</v>
      </c>
      <c r="F12" s="345">
        <v>3.5848271663114005E-3</v>
      </c>
      <c r="G12" s="608">
        <v>0.33285402353943649</v>
      </c>
      <c r="H12" s="345">
        <v>1.3709627588040626E-3</v>
      </c>
      <c r="I12" s="608">
        <v>37.4</v>
      </c>
      <c r="J12" s="345">
        <v>0.12475096886472702</v>
      </c>
      <c r="K12" s="608">
        <v>7.8107379999999997</v>
      </c>
      <c r="L12" s="345">
        <v>1.9967093709009745E-2</v>
      </c>
      <c r="M12" s="608">
        <v>15.354286213660568</v>
      </c>
      <c r="N12" s="345">
        <v>3.5807867456734206E-2</v>
      </c>
      <c r="O12" s="608">
        <v>6.4215080280415018</v>
      </c>
      <c r="P12" s="345">
        <v>1.3973196255481626E-2</v>
      </c>
    </row>
    <row r="13" spans="1:17" s="11" customFormat="1" ht="12.75">
      <c r="B13" s="14" t="s">
        <v>118</v>
      </c>
      <c r="C13" s="608">
        <v>1.88476249621388</v>
      </c>
      <c r="D13" s="345">
        <v>8.9854224525884319E-2</v>
      </c>
      <c r="E13" s="608">
        <v>0.96299999999999997</v>
      </c>
      <c r="F13" s="345">
        <v>9.5233706503516924E-3</v>
      </c>
      <c r="G13" s="608">
        <v>4.3954756705899065</v>
      </c>
      <c r="H13" s="345">
        <v>1.8104132819335175E-2</v>
      </c>
      <c r="I13" s="608">
        <v>2.9400232851140031</v>
      </c>
      <c r="J13" s="345">
        <v>9.8067046337654944E-3</v>
      </c>
      <c r="K13" s="608">
        <v>15.280403862012482</v>
      </c>
      <c r="L13" s="345">
        <v>3.9062282696502901E-2</v>
      </c>
      <c r="M13" s="608">
        <v>3.9854770227676131</v>
      </c>
      <c r="N13" s="345">
        <v>9.2945664159987638E-3</v>
      </c>
      <c r="O13" s="608">
        <v>10.723721711915818</v>
      </c>
      <c r="P13" s="345">
        <v>2.3334809738682256E-2</v>
      </c>
    </row>
    <row r="14" spans="1:17">
      <c r="B14" s="16"/>
      <c r="C14" s="608">
        <v>20.975780561891515</v>
      </c>
      <c r="D14" s="345">
        <v>0.99999999999999978</v>
      </c>
      <c r="E14" s="608">
        <v>101.11965976714735</v>
      </c>
      <c r="F14" s="345">
        <v>1</v>
      </c>
      <c r="G14" s="608">
        <v>242.78852317607544</v>
      </c>
      <c r="H14" s="345">
        <v>0.99999999999999978</v>
      </c>
      <c r="I14" s="608">
        <v>299.79727083766755</v>
      </c>
      <c r="J14" s="274">
        <v>1</v>
      </c>
      <c r="K14" s="608">
        <v>391.18051499280352</v>
      </c>
      <c r="L14" s="345">
        <v>1</v>
      </c>
      <c r="M14" s="608">
        <v>428.79644346910038</v>
      </c>
      <c r="N14" s="345">
        <v>1</v>
      </c>
      <c r="O14" s="608">
        <v>459.55899499531978</v>
      </c>
      <c r="P14" s="14"/>
      <c r="Q14" s="40"/>
    </row>
    <row r="15" spans="1:17">
      <c r="B15" s="40"/>
      <c r="C15" s="40"/>
      <c r="D15" s="40"/>
      <c r="E15" s="40"/>
      <c r="F15" s="40"/>
      <c r="G15" s="40"/>
      <c r="H15" s="40"/>
      <c r="I15" s="40"/>
      <c r="J15" s="40"/>
      <c r="K15" s="40"/>
      <c r="L15" s="40"/>
      <c r="M15" s="40"/>
      <c r="N15" s="40"/>
      <c r="O15" s="40"/>
      <c r="P15" s="40"/>
      <c r="Q15" s="40"/>
    </row>
    <row r="16" spans="1:17">
      <c r="B16" s="40"/>
      <c r="C16" s="40"/>
      <c r="D16" s="40"/>
      <c r="E16" s="40"/>
      <c r="F16" s="40"/>
      <c r="G16" s="40"/>
      <c r="H16" s="40"/>
      <c r="I16" s="40"/>
      <c r="J16" s="40"/>
      <c r="K16" s="40"/>
      <c r="L16" s="40"/>
      <c r="M16" s="40"/>
      <c r="N16" s="40"/>
      <c r="O16" s="40"/>
      <c r="P16" s="40"/>
      <c r="Q16" s="40"/>
    </row>
    <row r="17" spans="2:17">
      <c r="B17" s="35" t="s">
        <v>3958</v>
      </c>
      <c r="C17" s="40"/>
      <c r="D17" s="40"/>
      <c r="E17" s="40"/>
      <c r="F17" s="40"/>
      <c r="G17" s="40"/>
      <c r="H17" s="40"/>
      <c r="I17" s="40"/>
      <c r="J17" s="40"/>
      <c r="K17" s="40"/>
      <c r="L17" s="40"/>
      <c r="M17" s="40"/>
      <c r="N17" s="40"/>
      <c r="O17" s="40"/>
      <c r="P17" s="40"/>
      <c r="Q17" s="40"/>
    </row>
    <row r="18" spans="2:17">
      <c r="C18" s="40"/>
      <c r="D18" s="40"/>
      <c r="E18" s="40"/>
      <c r="F18" s="40"/>
      <c r="G18" s="40"/>
      <c r="H18" s="40"/>
      <c r="I18" s="40"/>
      <c r="J18" s="40"/>
      <c r="K18" s="40"/>
      <c r="L18" s="40"/>
      <c r="M18" s="40"/>
      <c r="N18" s="40"/>
      <c r="O18" s="40"/>
      <c r="P18" s="40"/>
      <c r="Q18" s="40"/>
    </row>
  </sheetData>
  <hyperlinks>
    <hyperlink ref="A1" location="Contents!A1" display="Table of Contents" xr:uid="{44CA76BA-B005-4F98-8FDA-87FF1C8F9ABE}"/>
  </hyperlinks>
  <pageMargins left="0.7" right="0.7" top="0.75" bottom="0.75" header="0.3" footer="0.3"/>
</worksheet>
</file>

<file path=xl/worksheets/sheet1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C0B37A-0D03-49CA-ADFE-3C45430B15EA}">
  <sheetPr>
    <tabColor theme="7" tint="-0.249977111117893"/>
  </sheetPr>
  <dimension ref="A1"/>
  <sheetViews>
    <sheetView workbookViewId="0"/>
  </sheetViews>
  <sheetFormatPr defaultRowHeight="15"/>
  <sheetData>
    <row r="1" spans="1:1">
      <c r="A1" s="232" t="s">
        <v>3717</v>
      </c>
    </row>
  </sheetData>
  <hyperlinks>
    <hyperlink ref="A1" location="Contents!A1" display="Table of Contents" xr:uid="{6AAE0A77-DE0C-4888-A078-B77D99204042}"/>
  </hyperlinks>
  <pageMargins left="0.7" right="0.7" top="0.75" bottom="0.75" header="0.3" footer="0.3"/>
  <drawing r:id="rId1"/>
</worksheet>
</file>

<file path=xl/worksheets/sheet1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18BC11-39C3-447A-B0DE-26D6EA94C79D}">
  <sheetPr>
    <tabColor rgb="FFFFFF00"/>
  </sheetPr>
  <dimension ref="A1:T14"/>
  <sheetViews>
    <sheetView workbookViewId="0"/>
  </sheetViews>
  <sheetFormatPr defaultColWidth="9.140625" defaultRowHeight="12.75"/>
  <cols>
    <col min="1" max="1" width="17" style="35" bestFit="1" customWidth="1"/>
    <col min="2" max="2" width="9.140625" style="35"/>
    <col min="3" max="3" width="11.28515625" style="35" bestFit="1" customWidth="1"/>
    <col min="4" max="4" width="9.28515625" style="35" bestFit="1" customWidth="1"/>
    <col min="5" max="5" width="11.28515625" style="35" bestFit="1" customWidth="1"/>
    <col min="6" max="6" width="9.28515625" style="35" bestFit="1" customWidth="1"/>
    <col min="7" max="7" width="11.28515625" style="35" bestFit="1" customWidth="1"/>
    <col min="8" max="8" width="9.28515625" style="35" bestFit="1" customWidth="1"/>
    <col min="9" max="9" width="12.42578125" style="35" bestFit="1" customWidth="1"/>
    <col min="10" max="10" width="9.28515625" style="35" bestFit="1" customWidth="1"/>
    <col min="11" max="11" width="12.42578125" style="35" bestFit="1" customWidth="1"/>
    <col min="12" max="12" width="9.28515625" style="35" bestFit="1" customWidth="1"/>
    <col min="13" max="13" width="12.42578125" style="35" bestFit="1" customWidth="1"/>
    <col min="14" max="14" width="9.28515625" style="35" bestFit="1" customWidth="1"/>
    <col min="15" max="15" width="12.42578125" style="35" bestFit="1" customWidth="1"/>
    <col min="16" max="16" width="9.28515625" style="35" bestFit="1" customWidth="1"/>
    <col min="17" max="17" width="12.42578125" style="35" bestFit="1" customWidth="1"/>
    <col min="18" max="18" width="9.28515625" style="35" bestFit="1" customWidth="1"/>
    <col min="19" max="19" width="12.42578125" style="35" bestFit="1" customWidth="1"/>
    <col min="20" max="20" width="9.28515625" style="35" bestFit="1" customWidth="1"/>
    <col min="21" max="16384" width="9.140625" style="35"/>
  </cols>
  <sheetData>
    <row r="1" spans="1:20" ht="15">
      <c r="A1" s="232" t="s">
        <v>3717</v>
      </c>
      <c r="B1" s="44" t="s">
        <v>3960</v>
      </c>
    </row>
    <row r="4" spans="1:20">
      <c r="B4" s="14"/>
      <c r="C4" s="14">
        <v>2012</v>
      </c>
      <c r="D4" s="14"/>
      <c r="E4" s="14">
        <v>2013</v>
      </c>
      <c r="F4" s="14"/>
      <c r="G4" s="14">
        <v>2014</v>
      </c>
      <c r="H4" s="14"/>
      <c r="I4" s="14">
        <v>2015</v>
      </c>
      <c r="J4" s="14"/>
      <c r="K4" s="14">
        <v>2016</v>
      </c>
      <c r="L4" s="14"/>
      <c r="M4" s="14">
        <v>2017</v>
      </c>
      <c r="N4" s="14"/>
      <c r="O4" s="14">
        <v>2018</v>
      </c>
      <c r="P4" s="14"/>
      <c r="Q4" s="14">
        <v>2019</v>
      </c>
      <c r="R4" s="14"/>
      <c r="S4" s="14">
        <v>2020</v>
      </c>
      <c r="T4" s="14"/>
    </row>
    <row r="5" spans="1:20">
      <c r="B5" s="14" t="s">
        <v>119</v>
      </c>
      <c r="C5" s="267">
        <v>3698430</v>
      </c>
      <c r="D5" s="274">
        <v>0.17770583455549949</v>
      </c>
      <c r="E5" s="267">
        <v>6843532</v>
      </c>
      <c r="F5" s="274">
        <v>0.38366274299274267</v>
      </c>
      <c r="G5" s="267">
        <v>6260207</v>
      </c>
      <c r="H5" s="274">
        <v>8.4086953404352585E-2</v>
      </c>
      <c r="I5" s="267">
        <v>8122401</v>
      </c>
      <c r="J5" s="274">
        <v>3.9189797452981921E-2</v>
      </c>
      <c r="K5" s="267">
        <v>14734745</v>
      </c>
      <c r="L5" s="274">
        <v>4.6513279158614737E-2</v>
      </c>
      <c r="M5" s="267">
        <v>17131700</v>
      </c>
      <c r="N5" s="274">
        <v>5.5786020822995108E-2</v>
      </c>
      <c r="O5" s="267">
        <v>4825720</v>
      </c>
      <c r="P5" s="274">
        <v>1.3922891378876772E-2</v>
      </c>
      <c r="Q5" s="267">
        <v>7199611</v>
      </c>
      <c r="R5" s="274">
        <v>2.3434236397748692E-2</v>
      </c>
      <c r="S5" s="267">
        <v>29097709</v>
      </c>
      <c r="T5" s="274">
        <v>9.215563766357944E-2</v>
      </c>
    </row>
    <row r="6" spans="1:20">
      <c r="B6" s="14" t="s">
        <v>120</v>
      </c>
      <c r="C6" s="267">
        <v>14253536</v>
      </c>
      <c r="D6" s="274">
        <v>0.68486804137075896</v>
      </c>
      <c r="E6" s="267">
        <v>8900000</v>
      </c>
      <c r="F6" s="274">
        <v>0.49895264793609639</v>
      </c>
      <c r="G6" s="267">
        <v>44367000</v>
      </c>
      <c r="H6" s="274">
        <v>0.59593650205031734</v>
      </c>
      <c r="I6" s="267">
        <v>117088390</v>
      </c>
      <c r="J6" s="274">
        <v>0.56494013139658505</v>
      </c>
      <c r="K6" s="267">
        <v>177007778</v>
      </c>
      <c r="L6" s="274">
        <v>0.55876176963768998</v>
      </c>
      <c r="M6" s="267">
        <v>110574700</v>
      </c>
      <c r="N6" s="274">
        <v>0.3600648223291581</v>
      </c>
      <c r="O6" s="267">
        <v>112878544</v>
      </c>
      <c r="P6" s="274">
        <v>0.32567072004131248</v>
      </c>
      <c r="Q6" s="267">
        <v>132706562</v>
      </c>
      <c r="R6" s="274">
        <v>0.43195069086933907</v>
      </c>
      <c r="S6" s="267">
        <v>80916210</v>
      </c>
      <c r="T6" s="274">
        <v>0.256270517031774</v>
      </c>
    </row>
    <row r="7" spans="1:20">
      <c r="B7" s="14" t="s">
        <v>121</v>
      </c>
      <c r="C7" s="267">
        <v>2860125</v>
      </c>
      <c r="D7" s="274">
        <v>0.13742612407374155</v>
      </c>
      <c r="E7" s="267">
        <v>2093832</v>
      </c>
      <c r="F7" s="274">
        <v>0.11738460907116097</v>
      </c>
      <c r="G7" s="267">
        <v>23822000</v>
      </c>
      <c r="H7" s="274">
        <v>0.31997654454533009</v>
      </c>
      <c r="I7" s="267">
        <v>82047259</v>
      </c>
      <c r="J7" s="274">
        <v>0.39587007115043299</v>
      </c>
      <c r="K7" s="267">
        <v>125043248</v>
      </c>
      <c r="L7" s="274">
        <v>0.39472495120369533</v>
      </c>
      <c r="M7" s="267">
        <v>179390248</v>
      </c>
      <c r="N7" s="274">
        <v>0.58414915684784685</v>
      </c>
      <c r="O7" s="267">
        <v>228899029</v>
      </c>
      <c r="P7" s="274">
        <v>0.66040638857981071</v>
      </c>
      <c r="Q7" s="267">
        <v>167320010</v>
      </c>
      <c r="R7" s="274">
        <v>0.54461507273291221</v>
      </c>
      <c r="S7" s="267">
        <v>205731376</v>
      </c>
      <c r="T7" s="274">
        <v>0.65157384530464657</v>
      </c>
    </row>
    <row r="8" spans="1:20">
      <c r="B8" s="14"/>
      <c r="C8" s="267">
        <v>20812091</v>
      </c>
      <c r="D8" s="274">
        <v>1</v>
      </c>
      <c r="E8" s="267">
        <v>17837364</v>
      </c>
      <c r="F8" s="274">
        <v>1</v>
      </c>
      <c r="G8" s="267">
        <v>74449207</v>
      </c>
      <c r="H8" s="274">
        <v>1</v>
      </c>
      <c r="I8" s="267">
        <v>207258050</v>
      </c>
      <c r="J8" s="274">
        <v>1</v>
      </c>
      <c r="K8" s="267">
        <v>316785771</v>
      </c>
      <c r="L8" s="274">
        <v>1</v>
      </c>
      <c r="M8" s="267">
        <v>307096648</v>
      </c>
      <c r="N8" s="274">
        <v>1</v>
      </c>
      <c r="O8" s="267">
        <v>346603293</v>
      </c>
      <c r="P8" s="274">
        <v>1</v>
      </c>
      <c r="Q8" s="267">
        <v>307226183</v>
      </c>
      <c r="R8" s="274">
        <v>1</v>
      </c>
      <c r="S8" s="267">
        <v>315745295</v>
      </c>
      <c r="T8" s="274">
        <v>1</v>
      </c>
    </row>
    <row r="11" spans="1:20">
      <c r="B11" s="35" t="s">
        <v>4442</v>
      </c>
    </row>
    <row r="14" spans="1:20">
      <c r="B14" s="35" t="s">
        <v>3959</v>
      </c>
    </row>
  </sheetData>
  <hyperlinks>
    <hyperlink ref="A1" location="Contents!A1" display="Table of Contents" xr:uid="{CB76005D-E657-455C-B9B8-FC6C7CA7DA2C}"/>
  </hyperlinks>
  <pageMargins left="0.7" right="0.7" top="0.75" bottom="0.75" header="0.3" footer="0.3"/>
</worksheet>
</file>

<file path=xl/worksheets/sheet1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C05E8C-CF86-4631-BC5B-DAA8B20F41CA}">
  <sheetPr>
    <tabColor theme="7" tint="-0.249977111117893"/>
  </sheetPr>
  <dimension ref="A1"/>
  <sheetViews>
    <sheetView workbookViewId="0">
      <selection activeCell="E1" sqref="E1"/>
    </sheetView>
  </sheetViews>
  <sheetFormatPr defaultRowHeight="15"/>
  <sheetData>
    <row r="1" spans="1:1">
      <c r="A1" s="232" t="s">
        <v>3717</v>
      </c>
    </row>
  </sheetData>
  <hyperlinks>
    <hyperlink ref="A1" location="Contents!A1" display="Table of Contents" xr:uid="{D75170F0-C2B5-4FFE-A27D-A7CD5F59C401}"/>
  </hyperlinks>
  <pageMargins left="0.7" right="0.7" top="0.75" bottom="0.75" header="0.3" footer="0.3"/>
  <drawing r:id="rId1"/>
</worksheet>
</file>

<file path=xl/worksheets/sheet1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4F9D69-67F3-4270-9163-E4DF15EED152}">
  <sheetPr>
    <tabColor rgb="FFFFFF00"/>
  </sheetPr>
  <dimension ref="A1:N14"/>
  <sheetViews>
    <sheetView workbookViewId="0"/>
  </sheetViews>
  <sheetFormatPr defaultColWidth="9.140625" defaultRowHeight="14.25"/>
  <cols>
    <col min="1" max="1" width="17" style="25" bestFit="1" customWidth="1"/>
    <col min="2" max="2" width="23.42578125" style="25" customWidth="1"/>
    <col min="3" max="3" width="12" style="25" customWidth="1"/>
    <col min="4" max="5" width="16.140625" style="25" bestFit="1" customWidth="1"/>
    <col min="6" max="6" width="23.42578125" style="25" customWidth="1"/>
    <col min="7" max="7" width="9.140625" style="25"/>
    <col min="8" max="9" width="16.140625" style="25" bestFit="1" customWidth="1"/>
    <col min="10" max="10" width="23.5703125" style="25" bestFit="1" customWidth="1"/>
    <col min="11" max="11" width="9.140625" style="25"/>
    <col min="12" max="13" width="16.140625" style="25" bestFit="1" customWidth="1"/>
    <col min="14" max="16384" width="9.140625" style="25"/>
  </cols>
  <sheetData>
    <row r="1" spans="1:14" ht="15">
      <c r="A1" s="232" t="s">
        <v>3717</v>
      </c>
      <c r="B1" s="152" t="s">
        <v>3961</v>
      </c>
    </row>
    <row r="3" spans="1:14">
      <c r="B3" s="35"/>
      <c r="C3" s="35"/>
      <c r="D3" s="35"/>
      <c r="E3" s="35"/>
      <c r="F3" s="35"/>
      <c r="G3" s="35"/>
      <c r="H3" s="35"/>
      <c r="I3" s="35"/>
      <c r="J3" s="35"/>
      <c r="K3" s="35"/>
      <c r="L3" s="35"/>
      <c r="M3" s="35"/>
      <c r="N3" s="35"/>
    </row>
    <row r="4" spans="1:14">
      <c r="B4" s="35"/>
      <c r="C4" s="1131" t="s">
        <v>122</v>
      </c>
      <c r="D4" s="1132"/>
      <c r="E4" s="1133"/>
      <c r="F4" s="35"/>
      <c r="G4" s="1131" t="s">
        <v>123</v>
      </c>
      <c r="H4" s="1132"/>
      <c r="I4" s="1133"/>
      <c r="J4" s="35"/>
      <c r="K4" s="1131" t="s">
        <v>124</v>
      </c>
      <c r="L4" s="1132"/>
      <c r="M4" s="1133"/>
      <c r="N4" s="35"/>
    </row>
    <row r="5" spans="1:14">
      <c r="B5" s="35"/>
      <c r="C5" s="366">
        <v>2010</v>
      </c>
      <c r="D5" s="609" t="s">
        <v>126</v>
      </c>
      <c r="E5" s="367" t="s">
        <v>127</v>
      </c>
      <c r="F5" s="35"/>
      <c r="G5" s="366">
        <v>2010</v>
      </c>
      <c r="H5" s="609" t="s">
        <v>126</v>
      </c>
      <c r="I5" s="367" t="s">
        <v>127</v>
      </c>
      <c r="J5" s="35"/>
      <c r="K5" s="366">
        <v>2010</v>
      </c>
      <c r="L5" s="609" t="s">
        <v>126</v>
      </c>
      <c r="M5" s="367" t="s">
        <v>127</v>
      </c>
      <c r="N5" s="35"/>
    </row>
    <row r="6" spans="1:14">
      <c r="B6" s="610" t="s">
        <v>83</v>
      </c>
      <c r="C6" s="362">
        <v>28.57</v>
      </c>
      <c r="D6" s="35">
        <v>14.29</v>
      </c>
      <c r="E6" s="363">
        <v>0</v>
      </c>
      <c r="F6" s="611" t="s">
        <v>84</v>
      </c>
      <c r="G6" s="362">
        <v>17.34</v>
      </c>
      <c r="H6" s="35">
        <v>12.559999999999999</v>
      </c>
      <c r="I6" s="363">
        <v>27.160000000000004</v>
      </c>
      <c r="J6" s="611" t="s">
        <v>84</v>
      </c>
      <c r="K6" s="362">
        <v>20.239999999999998</v>
      </c>
      <c r="L6" s="35">
        <v>10.32</v>
      </c>
      <c r="M6" s="363">
        <v>21.750000000000004</v>
      </c>
      <c r="N6" s="35"/>
    </row>
    <row r="7" spans="1:14">
      <c r="B7" s="612" t="s">
        <v>84</v>
      </c>
      <c r="C7" s="362">
        <v>11.43</v>
      </c>
      <c r="D7" s="35">
        <v>17.11</v>
      </c>
      <c r="E7" s="363">
        <v>40.029999999999994</v>
      </c>
      <c r="F7" s="363" t="s">
        <v>99</v>
      </c>
      <c r="G7" s="362">
        <v>55.71</v>
      </c>
      <c r="H7" s="35">
        <v>17.149999999999999</v>
      </c>
      <c r="I7" s="363">
        <v>3.9300000000000068</v>
      </c>
      <c r="J7" s="363" t="s">
        <v>99</v>
      </c>
      <c r="K7" s="362">
        <v>47.62</v>
      </c>
      <c r="L7" s="35">
        <v>21.030000000000008</v>
      </c>
      <c r="M7" s="363">
        <v>3.1400000000000006</v>
      </c>
      <c r="N7" s="35"/>
    </row>
    <row r="8" spans="1:14">
      <c r="B8" s="612" t="s">
        <v>99</v>
      </c>
      <c r="C8" s="362">
        <v>42.86</v>
      </c>
      <c r="D8" s="35">
        <v>28.570000000000007</v>
      </c>
      <c r="E8" s="363">
        <v>7.1399999999999864</v>
      </c>
      <c r="F8" s="363" t="s">
        <v>83</v>
      </c>
      <c r="G8" s="362">
        <v>58.33</v>
      </c>
      <c r="H8" s="35">
        <v>13.340000000000003</v>
      </c>
      <c r="I8" s="363">
        <v>5.1899999999999977</v>
      </c>
      <c r="J8" s="363" t="s">
        <v>83</v>
      </c>
      <c r="K8" s="362">
        <v>53.57</v>
      </c>
      <c r="L8" s="35">
        <v>14.68</v>
      </c>
      <c r="M8" s="363">
        <v>17.75</v>
      </c>
      <c r="N8" s="35"/>
    </row>
    <row r="9" spans="1:14">
      <c r="B9" s="613" t="s">
        <v>125</v>
      </c>
      <c r="C9" s="364">
        <v>84.21</v>
      </c>
      <c r="D9" s="614">
        <v>0</v>
      </c>
      <c r="E9" s="365">
        <v>5.2600000000000051</v>
      </c>
      <c r="F9" s="365" t="s">
        <v>125</v>
      </c>
      <c r="G9" s="364">
        <v>85.09</v>
      </c>
      <c r="H9" s="614">
        <v>4.6499999999999915</v>
      </c>
      <c r="I9" s="365">
        <v>5.1500000000000057</v>
      </c>
      <c r="J9" s="365" t="s">
        <v>125</v>
      </c>
      <c r="K9" s="364">
        <v>82.16</v>
      </c>
      <c r="L9" s="614">
        <v>6.4399999999999977</v>
      </c>
      <c r="M9" s="365">
        <v>2.9300000000000068</v>
      </c>
      <c r="N9" s="35"/>
    </row>
    <row r="10" spans="1:14">
      <c r="B10" s="35"/>
      <c r="C10" s="35"/>
      <c r="D10" s="35"/>
      <c r="E10" s="35"/>
      <c r="F10" s="35"/>
      <c r="G10" s="35"/>
      <c r="H10" s="35"/>
      <c r="I10" s="35"/>
      <c r="J10" s="35"/>
      <c r="K10" s="35"/>
      <c r="L10" s="35"/>
      <c r="M10" s="35"/>
      <c r="N10" s="35"/>
    </row>
    <row r="11" spans="1:14">
      <c r="B11" s="35"/>
      <c r="C11" s="35"/>
      <c r="D11" s="35"/>
      <c r="E11" s="35"/>
      <c r="F11" s="35"/>
      <c r="G11" s="35"/>
      <c r="H11" s="35"/>
      <c r="I11" s="35"/>
      <c r="J11" s="35"/>
      <c r="K11" s="35"/>
      <c r="L11" s="35"/>
      <c r="M11" s="35"/>
      <c r="N11" s="35"/>
    </row>
    <row r="12" spans="1:14" ht="42" customHeight="1">
      <c r="B12" s="1101" t="s">
        <v>4422</v>
      </c>
      <c r="C12" s="1101"/>
      <c r="D12" s="1101"/>
      <c r="E12" s="1101"/>
      <c r="F12" s="1101"/>
      <c r="G12" s="1101"/>
      <c r="H12" s="1101"/>
      <c r="I12" s="1101"/>
      <c r="J12" s="1101"/>
      <c r="K12" s="35"/>
      <c r="L12" s="35"/>
      <c r="M12" s="35"/>
      <c r="N12" s="35"/>
    </row>
    <row r="13" spans="1:14">
      <c r="B13" s="35"/>
      <c r="C13" s="35"/>
      <c r="D13" s="35"/>
      <c r="E13" s="35"/>
      <c r="F13" s="35"/>
      <c r="G13" s="35"/>
      <c r="H13" s="35"/>
      <c r="I13" s="35"/>
      <c r="J13" s="35"/>
      <c r="K13" s="35"/>
      <c r="L13" s="35"/>
      <c r="M13" s="35"/>
      <c r="N13" s="35"/>
    </row>
    <row r="14" spans="1:14">
      <c r="B14" s="35" t="s">
        <v>3962</v>
      </c>
      <c r="C14" s="35"/>
      <c r="D14" s="35"/>
      <c r="E14" s="35"/>
      <c r="F14" s="35"/>
      <c r="G14" s="35"/>
      <c r="H14" s="35"/>
      <c r="I14" s="35"/>
      <c r="J14" s="35"/>
      <c r="K14" s="35"/>
      <c r="L14" s="35"/>
      <c r="M14" s="35"/>
      <c r="N14" s="35"/>
    </row>
  </sheetData>
  <mergeCells count="4">
    <mergeCell ref="C4:E4"/>
    <mergeCell ref="G4:I4"/>
    <mergeCell ref="K4:M4"/>
    <mergeCell ref="B12:J12"/>
  </mergeCells>
  <hyperlinks>
    <hyperlink ref="A1" location="Contents!A1" display="Table of Contents" xr:uid="{073C54CC-6DD7-4343-ADED-B471FDEE26BC}"/>
  </hyperlinks>
  <pageMargins left="0.7" right="0.7" top="0.75" bottom="0.75" header="0.3" footer="0.3"/>
</worksheet>
</file>

<file path=xl/worksheets/sheet1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714080-825D-40DD-83BD-BEAAB5EF23D8}">
  <sheetPr>
    <tabColor theme="7" tint="-0.249977111117893"/>
  </sheetPr>
  <dimension ref="A1"/>
  <sheetViews>
    <sheetView workbookViewId="0"/>
  </sheetViews>
  <sheetFormatPr defaultRowHeight="15"/>
  <sheetData>
    <row r="1" spans="1:1">
      <c r="A1" s="232" t="s">
        <v>3717</v>
      </c>
    </row>
  </sheetData>
  <hyperlinks>
    <hyperlink ref="A1" location="Contents!A1" display="Table of Contents" xr:uid="{88BF52B5-96E3-4D61-8C62-392EAC4FDA41}"/>
  </hyperlinks>
  <pageMargins left="0.7" right="0.7" top="0.75" bottom="0.75" header="0.3" footer="0.3"/>
  <drawing r:id="rId1"/>
</worksheet>
</file>

<file path=xl/worksheets/sheet1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9705F9-E20A-44FF-A851-D1C49029BEFB}">
  <sheetPr>
    <tabColor rgb="FF0070C0"/>
  </sheetPr>
  <dimension ref="A1:K973"/>
  <sheetViews>
    <sheetView zoomScaleNormal="100" workbookViewId="0">
      <selection activeCell="B1" sqref="B1"/>
    </sheetView>
  </sheetViews>
  <sheetFormatPr defaultColWidth="14.42578125" defaultRowHeight="15.75" customHeight="1"/>
  <cols>
    <col min="1" max="1" width="17" style="35" bestFit="1" customWidth="1"/>
    <col min="2" max="2" width="28.140625" style="309" customWidth="1"/>
    <col min="3" max="3" width="15.42578125" style="35" customWidth="1"/>
    <col min="4" max="4" width="16.85546875" style="35" customWidth="1"/>
    <col min="5" max="5" width="20.140625" style="35" customWidth="1"/>
    <col min="6" max="6" width="14.140625" style="35" customWidth="1"/>
    <col min="7" max="7" width="20.7109375" style="35" customWidth="1"/>
    <col min="8" max="8" width="17.140625" style="35" customWidth="1"/>
    <col min="9" max="9" width="17.7109375" style="35" customWidth="1"/>
    <col min="10" max="10" width="18.85546875" style="35" customWidth="1"/>
    <col min="11" max="11" width="17.7109375" style="35" customWidth="1"/>
    <col min="12" max="16384" width="14.42578125" style="35"/>
  </cols>
  <sheetData>
    <row r="1" spans="1:11" ht="15">
      <c r="A1" s="232" t="s">
        <v>3717</v>
      </c>
      <c r="B1" s="320" t="s">
        <v>3963</v>
      </c>
    </row>
    <row r="3" spans="1:11" ht="15.75" customHeight="1">
      <c r="C3" s="615" t="s">
        <v>862</v>
      </c>
    </row>
    <row r="4" spans="1:11" ht="15.75" customHeight="1">
      <c r="C4" s="616" t="s">
        <v>514</v>
      </c>
    </row>
    <row r="5" spans="1:11" ht="15.75" customHeight="1">
      <c r="C5" s="616" t="s">
        <v>530</v>
      </c>
    </row>
    <row r="6" spans="1:11" ht="15.75" customHeight="1">
      <c r="C6" s="616" t="s">
        <v>876</v>
      </c>
    </row>
    <row r="7" spans="1:11" ht="15.75" customHeight="1">
      <c r="C7" s="616" t="s">
        <v>527</v>
      </c>
    </row>
    <row r="8" spans="1:11" ht="15.75" customHeight="1">
      <c r="C8" s="617" t="s">
        <v>863</v>
      </c>
    </row>
    <row r="10" spans="1:11" ht="12.75">
      <c r="B10" s="618"/>
      <c r="C10" s="1134" t="s">
        <v>864</v>
      </c>
      <c r="D10" s="1135"/>
      <c r="E10" s="1135"/>
      <c r="F10" s="1135"/>
      <c r="G10" s="1136" t="s">
        <v>538</v>
      </c>
      <c r="H10" s="1136"/>
      <c r="I10" s="1137" t="s">
        <v>865</v>
      </c>
      <c r="J10" s="1137"/>
      <c r="K10" s="1137"/>
    </row>
    <row r="11" spans="1:11" s="39" customFormat="1" ht="66" customHeight="1">
      <c r="B11" s="619" t="s">
        <v>866</v>
      </c>
      <c r="C11" s="620" t="s">
        <v>877</v>
      </c>
      <c r="D11" s="620" t="s">
        <v>878</v>
      </c>
      <c r="E11" s="620" t="s">
        <v>879</v>
      </c>
      <c r="F11" s="620" t="s">
        <v>880</v>
      </c>
      <c r="G11" s="621" t="s">
        <v>881</v>
      </c>
      <c r="H11" s="621" t="s">
        <v>882</v>
      </c>
      <c r="I11" s="622" t="s">
        <v>872</v>
      </c>
      <c r="J11" s="622" t="s">
        <v>883</v>
      </c>
      <c r="K11" s="622" t="s">
        <v>874</v>
      </c>
    </row>
    <row r="12" spans="1:11" s="39" customFormat="1" ht="12.75">
      <c r="B12" s="623" t="s">
        <v>91</v>
      </c>
      <c r="C12" s="624"/>
      <c r="D12" s="624"/>
      <c r="E12" s="624"/>
      <c r="F12" s="624"/>
      <c r="G12" s="625"/>
      <c r="H12" s="625"/>
      <c r="I12" s="625"/>
      <c r="J12" s="626"/>
      <c r="K12" s="626"/>
    </row>
    <row r="13" spans="1:11" s="39" customFormat="1" ht="12.75" hidden="1">
      <c r="B13" s="627" t="s">
        <v>32</v>
      </c>
      <c r="C13" s="628"/>
      <c r="D13" s="620"/>
      <c r="E13" s="620"/>
      <c r="F13" s="620"/>
      <c r="G13" s="621"/>
      <c r="H13" s="621"/>
      <c r="I13" s="621"/>
      <c r="J13" s="629"/>
      <c r="K13" s="629"/>
    </row>
    <row r="14" spans="1:11" s="39" customFormat="1" ht="12.75">
      <c r="B14" s="630" t="s">
        <v>393</v>
      </c>
      <c r="C14" s="620" t="s">
        <v>133</v>
      </c>
      <c r="D14" s="620"/>
      <c r="E14" s="620" t="s">
        <v>133</v>
      </c>
      <c r="F14" s="620" t="s">
        <v>133</v>
      </c>
      <c r="G14" s="621" t="s">
        <v>133</v>
      </c>
      <c r="H14" s="621" t="s">
        <v>133</v>
      </c>
      <c r="I14" s="622" t="s">
        <v>133</v>
      </c>
      <c r="J14" s="622" t="s">
        <v>133</v>
      </c>
      <c r="K14" s="622"/>
    </row>
    <row r="15" spans="1:11" s="39" customFormat="1" ht="12.75">
      <c r="B15" s="631" t="s">
        <v>22</v>
      </c>
      <c r="C15" s="620" t="s">
        <v>133</v>
      </c>
      <c r="D15" s="620"/>
      <c r="E15" s="37"/>
      <c r="F15" s="620"/>
      <c r="G15" s="621" t="s">
        <v>133</v>
      </c>
      <c r="H15" s="621" t="s">
        <v>585</v>
      </c>
      <c r="I15" s="622" t="s">
        <v>133</v>
      </c>
      <c r="J15" s="622" t="s">
        <v>133</v>
      </c>
      <c r="K15" s="622" t="s">
        <v>571</v>
      </c>
    </row>
    <row r="16" spans="1:11" s="39" customFormat="1" ht="12.75">
      <c r="B16" s="631" t="s">
        <v>684</v>
      </c>
      <c r="C16" s="620"/>
      <c r="D16" s="632"/>
      <c r="E16" s="620"/>
      <c r="F16" s="620"/>
      <c r="G16" s="621"/>
      <c r="H16" s="621" t="s">
        <v>133</v>
      </c>
      <c r="I16" s="622"/>
      <c r="J16" s="622"/>
      <c r="K16" s="622"/>
    </row>
    <row r="17" spans="2:11" s="39" customFormat="1" ht="12.75">
      <c r="B17" s="630" t="s">
        <v>36</v>
      </c>
      <c r="C17" s="620" t="s">
        <v>133</v>
      </c>
      <c r="D17" s="620"/>
      <c r="E17" s="620" t="s">
        <v>133</v>
      </c>
      <c r="F17" s="620" t="s">
        <v>133</v>
      </c>
      <c r="G17" s="621" t="s">
        <v>133</v>
      </c>
      <c r="H17" s="621" t="s">
        <v>133</v>
      </c>
      <c r="I17" s="622"/>
      <c r="J17" s="622" t="s">
        <v>133</v>
      </c>
      <c r="K17" s="622" t="s">
        <v>133</v>
      </c>
    </row>
    <row r="18" spans="2:11" s="39" customFormat="1" ht="12.75">
      <c r="B18" s="631" t="s">
        <v>770</v>
      </c>
      <c r="C18" s="620"/>
      <c r="D18" s="620"/>
      <c r="E18" s="633"/>
      <c r="F18" s="620"/>
      <c r="G18" s="621" t="s">
        <v>133</v>
      </c>
      <c r="H18" s="621"/>
      <c r="I18" s="622"/>
      <c r="J18" s="622" t="s">
        <v>571</v>
      </c>
      <c r="K18" s="622" t="s">
        <v>133</v>
      </c>
    </row>
    <row r="19" spans="2:11" s="39" customFormat="1" ht="12.75" hidden="1">
      <c r="B19" s="631" t="s">
        <v>26</v>
      </c>
      <c r="C19" s="620"/>
      <c r="D19" s="620" t="s">
        <v>133</v>
      </c>
      <c r="E19" s="620"/>
      <c r="F19" s="620"/>
      <c r="G19" s="621" t="s">
        <v>133</v>
      </c>
      <c r="H19" s="621"/>
      <c r="I19" s="622"/>
      <c r="J19" s="622" t="s">
        <v>133</v>
      </c>
      <c r="K19" s="622" t="s">
        <v>133</v>
      </c>
    </row>
    <row r="20" spans="2:11" s="39" customFormat="1" ht="12.75">
      <c r="B20" s="631" t="s">
        <v>21</v>
      </c>
      <c r="C20" s="620"/>
      <c r="D20" s="620" t="s">
        <v>133</v>
      </c>
      <c r="E20" s="620" t="s">
        <v>133</v>
      </c>
      <c r="F20" s="620"/>
      <c r="G20" s="621" t="s">
        <v>133</v>
      </c>
      <c r="H20" s="621"/>
      <c r="I20" s="622" t="s">
        <v>133</v>
      </c>
      <c r="J20" s="622" t="s">
        <v>133</v>
      </c>
      <c r="K20" s="622" t="s">
        <v>133</v>
      </c>
    </row>
    <row r="21" spans="2:11" s="39" customFormat="1" ht="12.75">
      <c r="B21" s="631" t="s">
        <v>771</v>
      </c>
      <c r="C21" s="620"/>
      <c r="D21" s="620"/>
      <c r="E21" s="620"/>
      <c r="F21" s="620"/>
      <c r="G21" s="621" t="s">
        <v>133</v>
      </c>
      <c r="H21" s="621"/>
      <c r="I21" s="622" t="s">
        <v>133</v>
      </c>
      <c r="J21" s="622" t="s">
        <v>133</v>
      </c>
      <c r="K21" s="622"/>
    </row>
    <row r="22" spans="2:11" s="39" customFormat="1" ht="12.75">
      <c r="B22" s="630" t="s">
        <v>65</v>
      </c>
      <c r="C22" s="620"/>
      <c r="D22" s="620"/>
      <c r="E22" s="620"/>
      <c r="F22" s="620"/>
      <c r="G22" s="621"/>
      <c r="H22" s="621"/>
      <c r="I22" s="622"/>
      <c r="J22" s="622"/>
      <c r="K22" s="622" t="s">
        <v>133</v>
      </c>
    </row>
    <row r="23" spans="2:11" s="39" customFormat="1" ht="12.75">
      <c r="B23" s="631" t="s">
        <v>772</v>
      </c>
      <c r="C23" s="620"/>
      <c r="D23" s="620"/>
      <c r="E23" s="620"/>
      <c r="F23" s="620"/>
      <c r="G23" s="621"/>
      <c r="H23" s="621"/>
      <c r="I23" s="622"/>
      <c r="J23" s="622"/>
      <c r="K23" s="622" t="s">
        <v>133</v>
      </c>
    </row>
    <row r="24" spans="2:11" s="39" customFormat="1" ht="25.5">
      <c r="B24" s="630" t="s">
        <v>884</v>
      </c>
      <c r="C24" s="620" t="s">
        <v>571</v>
      </c>
      <c r="D24" s="620"/>
      <c r="E24" s="620" t="s">
        <v>133</v>
      </c>
      <c r="F24" s="620"/>
      <c r="G24" s="621" t="s">
        <v>133</v>
      </c>
      <c r="H24" s="621"/>
      <c r="I24" s="622"/>
      <c r="J24" s="622"/>
      <c r="K24" s="622" t="s">
        <v>133</v>
      </c>
    </row>
    <row r="25" spans="2:11" s="39" customFormat="1" ht="12.75">
      <c r="B25" s="631" t="s">
        <v>885</v>
      </c>
      <c r="C25" s="620"/>
      <c r="D25" s="620"/>
      <c r="E25" s="620"/>
      <c r="F25" s="620"/>
      <c r="G25" s="621"/>
      <c r="H25" s="621"/>
      <c r="I25" s="622"/>
      <c r="J25" s="622"/>
      <c r="K25" s="622"/>
    </row>
    <row r="26" spans="2:11" s="39" customFormat="1" ht="12.75">
      <c r="B26" s="631" t="s">
        <v>27</v>
      </c>
      <c r="C26" s="634" t="s">
        <v>133</v>
      </c>
      <c r="D26" s="620"/>
      <c r="E26" s="620" t="s">
        <v>133</v>
      </c>
      <c r="F26" s="620" t="s">
        <v>133</v>
      </c>
      <c r="G26" s="621" t="s">
        <v>133</v>
      </c>
      <c r="H26" s="621" t="s">
        <v>133</v>
      </c>
      <c r="I26" s="622"/>
      <c r="J26" s="622"/>
      <c r="K26" s="622" t="s">
        <v>133</v>
      </c>
    </row>
    <row r="27" spans="2:11" s="39" customFormat="1" ht="12.75">
      <c r="B27" s="631" t="s">
        <v>290</v>
      </c>
      <c r="C27" s="620"/>
      <c r="D27" s="620"/>
      <c r="E27" s="620" t="s">
        <v>133</v>
      </c>
      <c r="F27" s="620"/>
      <c r="G27" s="621" t="s">
        <v>133</v>
      </c>
      <c r="H27" s="621"/>
      <c r="I27" s="622"/>
      <c r="J27" s="622"/>
      <c r="K27" s="622"/>
    </row>
    <row r="28" spans="2:11" s="39" customFormat="1" ht="12.75" hidden="1">
      <c r="B28" s="631" t="s">
        <v>63</v>
      </c>
      <c r="C28" s="620"/>
      <c r="D28" s="620"/>
      <c r="E28" s="620"/>
      <c r="F28" s="620"/>
      <c r="G28" s="621"/>
      <c r="H28" s="621"/>
      <c r="I28" s="622"/>
      <c r="J28" s="622"/>
      <c r="K28" s="622"/>
    </row>
    <row r="29" spans="2:11" s="39" customFormat="1" ht="12.75">
      <c r="B29" s="631" t="s">
        <v>697</v>
      </c>
      <c r="C29" s="620"/>
      <c r="D29" s="620"/>
      <c r="E29" s="620"/>
      <c r="F29" s="620"/>
      <c r="G29" s="621"/>
      <c r="H29" s="621"/>
      <c r="I29" s="622"/>
      <c r="J29" s="622"/>
      <c r="K29" s="622"/>
    </row>
    <row r="30" spans="2:11" s="39" customFormat="1" ht="12.75">
      <c r="B30" s="631" t="s">
        <v>20</v>
      </c>
      <c r="C30" s="620"/>
      <c r="D30" s="620"/>
      <c r="E30" s="620" t="s">
        <v>133</v>
      </c>
      <c r="F30" s="620"/>
      <c r="G30" s="621"/>
      <c r="H30" s="621"/>
      <c r="I30" s="622" t="s">
        <v>133</v>
      </c>
      <c r="J30" s="622"/>
      <c r="K30" s="622"/>
    </row>
    <row r="31" spans="2:11" s="39" customFormat="1" ht="12.75">
      <c r="B31" s="631" t="s">
        <v>739</v>
      </c>
      <c r="C31" s="620"/>
      <c r="D31" s="620" t="s">
        <v>133</v>
      </c>
      <c r="E31" s="620"/>
      <c r="F31" s="620"/>
      <c r="G31" s="621"/>
      <c r="H31" s="621"/>
      <c r="I31" s="622"/>
      <c r="J31" s="622"/>
      <c r="K31" s="622"/>
    </row>
    <row r="32" spans="2:11" s="39" customFormat="1" ht="18.75" customHeight="1">
      <c r="B32" s="630" t="s">
        <v>35</v>
      </c>
      <c r="C32" s="620" t="s">
        <v>133</v>
      </c>
      <c r="D32" s="620"/>
      <c r="E32" s="620" t="s">
        <v>133</v>
      </c>
      <c r="F32" s="620" t="s">
        <v>886</v>
      </c>
      <c r="G32" s="621" t="s">
        <v>571</v>
      </c>
      <c r="H32" s="621" t="s">
        <v>133</v>
      </c>
      <c r="I32" s="622" t="s">
        <v>571</v>
      </c>
      <c r="J32" s="622" t="s">
        <v>133</v>
      </c>
      <c r="K32" s="622" t="s">
        <v>133</v>
      </c>
    </row>
    <row r="33" spans="2:11" s="39" customFormat="1" ht="12.75">
      <c r="B33" s="631" t="s">
        <v>698</v>
      </c>
      <c r="C33" s="620"/>
      <c r="D33" s="620"/>
      <c r="E33" s="620"/>
      <c r="F33" s="620"/>
      <c r="G33" s="621"/>
      <c r="H33" s="621"/>
      <c r="I33" s="622"/>
      <c r="J33" s="635"/>
      <c r="K33" s="622"/>
    </row>
    <row r="34" spans="2:11" s="39" customFormat="1" ht="12.75">
      <c r="B34" s="631" t="s">
        <v>24</v>
      </c>
      <c r="C34" s="620" t="s">
        <v>133</v>
      </c>
      <c r="D34" s="620"/>
      <c r="E34" s="620" t="s">
        <v>133</v>
      </c>
      <c r="F34" s="620"/>
      <c r="G34" s="621" t="s">
        <v>133</v>
      </c>
      <c r="H34" s="621"/>
      <c r="I34" s="622"/>
      <c r="J34" s="635"/>
      <c r="K34" s="622"/>
    </row>
    <row r="35" spans="2:11" s="39" customFormat="1" ht="12.75">
      <c r="B35" s="631" t="s">
        <v>887</v>
      </c>
      <c r="C35" s="620" t="s">
        <v>133</v>
      </c>
      <c r="D35" s="620" t="s">
        <v>133</v>
      </c>
      <c r="E35" s="37" t="s">
        <v>133</v>
      </c>
      <c r="F35" s="620"/>
      <c r="G35" s="621" t="s">
        <v>133</v>
      </c>
      <c r="H35" s="621" t="s">
        <v>133</v>
      </c>
      <c r="I35" s="622" t="s">
        <v>133</v>
      </c>
      <c r="J35" s="622" t="s">
        <v>133</v>
      </c>
      <c r="K35" s="622" t="s">
        <v>133</v>
      </c>
    </row>
    <row r="36" spans="2:11" s="39" customFormat="1" ht="12.75">
      <c r="B36" s="631" t="s">
        <v>38</v>
      </c>
      <c r="C36" s="620"/>
      <c r="D36" s="620"/>
      <c r="E36" s="620"/>
      <c r="F36" s="620"/>
      <c r="G36" s="621"/>
      <c r="H36" s="621"/>
      <c r="I36" s="622"/>
      <c r="J36" s="622"/>
      <c r="K36" s="622" t="s">
        <v>133</v>
      </c>
    </row>
    <row r="37" spans="2:11" s="39" customFormat="1" ht="12.75">
      <c r="B37" s="631" t="s">
        <v>14</v>
      </c>
      <c r="C37" s="620" t="s">
        <v>133</v>
      </c>
      <c r="D37" s="620"/>
      <c r="E37" s="620"/>
      <c r="F37" s="620"/>
      <c r="G37" s="621"/>
      <c r="H37" s="621"/>
      <c r="I37" s="622"/>
      <c r="J37" s="622"/>
      <c r="K37" s="622"/>
    </row>
    <row r="38" spans="2:11" s="39" customFormat="1" ht="12.75">
      <c r="B38" s="630" t="s">
        <v>9</v>
      </c>
      <c r="C38" s="620" t="s">
        <v>133</v>
      </c>
      <c r="D38" s="620"/>
      <c r="E38" s="620" t="s">
        <v>133</v>
      </c>
      <c r="F38" s="620"/>
      <c r="G38" s="621" t="s">
        <v>133</v>
      </c>
      <c r="H38" s="621" t="s">
        <v>133</v>
      </c>
      <c r="I38" s="622" t="s">
        <v>133</v>
      </c>
      <c r="J38" s="636" t="s">
        <v>133</v>
      </c>
      <c r="K38" s="622" t="s">
        <v>650</v>
      </c>
    </row>
    <row r="39" spans="2:11" s="39" customFormat="1" ht="12.75">
      <c r="B39" s="631" t="s">
        <v>55</v>
      </c>
      <c r="C39" s="620"/>
      <c r="D39" s="620"/>
      <c r="E39" s="620"/>
      <c r="F39" s="620"/>
      <c r="G39" s="621"/>
      <c r="H39" s="621"/>
      <c r="I39" s="622"/>
      <c r="J39" s="622"/>
      <c r="K39" s="622"/>
    </row>
    <row r="40" spans="2:11" s="39" customFormat="1" ht="12.75">
      <c r="B40" s="631" t="s">
        <v>18</v>
      </c>
      <c r="C40" s="620" t="s">
        <v>133</v>
      </c>
      <c r="D40" s="620"/>
      <c r="E40" s="620" t="s">
        <v>133</v>
      </c>
      <c r="F40" s="620"/>
      <c r="G40" s="621" t="s">
        <v>133</v>
      </c>
      <c r="H40" s="621"/>
      <c r="I40" s="622"/>
      <c r="J40" s="622" t="s">
        <v>133</v>
      </c>
      <c r="K40" s="622" t="s">
        <v>133</v>
      </c>
    </row>
    <row r="41" spans="2:11" s="39" customFormat="1" ht="12.75" hidden="1">
      <c r="B41" s="637" t="s">
        <v>706</v>
      </c>
      <c r="C41" s="620"/>
      <c r="D41" s="620"/>
      <c r="E41" s="620"/>
      <c r="F41" s="620"/>
      <c r="G41" s="621"/>
      <c r="H41" s="621"/>
      <c r="I41" s="622"/>
      <c r="J41" s="622"/>
      <c r="K41" s="622"/>
    </row>
    <row r="42" spans="2:11" s="39" customFormat="1" ht="12.75">
      <c r="B42" s="630" t="s">
        <v>34</v>
      </c>
      <c r="C42" s="620" t="s">
        <v>133</v>
      </c>
      <c r="D42" s="620"/>
      <c r="E42" s="620" t="s">
        <v>133</v>
      </c>
      <c r="F42" s="620" t="s">
        <v>133</v>
      </c>
      <c r="G42" s="621" t="s">
        <v>133</v>
      </c>
      <c r="H42" s="621" t="s">
        <v>133</v>
      </c>
      <c r="I42" s="622" t="s">
        <v>133</v>
      </c>
      <c r="J42" s="622" t="s">
        <v>133</v>
      </c>
      <c r="K42" s="622" t="s">
        <v>133</v>
      </c>
    </row>
    <row r="43" spans="2:11" s="39" customFormat="1" ht="12.75">
      <c r="B43" s="630" t="s">
        <v>42</v>
      </c>
      <c r="C43" s="620" t="s">
        <v>133</v>
      </c>
      <c r="D43" s="620"/>
      <c r="E43" s="638" t="s">
        <v>133</v>
      </c>
      <c r="F43" s="620" t="s">
        <v>133</v>
      </c>
      <c r="G43" s="621" t="s">
        <v>133</v>
      </c>
      <c r="H43" s="621"/>
      <c r="I43" s="622" t="s">
        <v>133</v>
      </c>
      <c r="J43" s="622" t="s">
        <v>133</v>
      </c>
      <c r="K43" s="622" t="s">
        <v>133</v>
      </c>
    </row>
    <row r="44" spans="2:11" s="39" customFormat="1" ht="12.75">
      <c r="B44" s="631" t="s">
        <v>19</v>
      </c>
      <c r="C44" s="620" t="s">
        <v>133</v>
      </c>
      <c r="D44" s="620"/>
      <c r="E44" s="620" t="s">
        <v>133</v>
      </c>
      <c r="F44" s="620" t="s">
        <v>133</v>
      </c>
      <c r="G44" s="621" t="s">
        <v>133</v>
      </c>
      <c r="H44" s="621"/>
      <c r="I44" s="622"/>
      <c r="J44" s="622" t="s">
        <v>133</v>
      </c>
      <c r="K44" s="622" t="s">
        <v>571</v>
      </c>
    </row>
    <row r="45" spans="2:11" s="39" customFormat="1" ht="12.75">
      <c r="B45" s="631" t="s">
        <v>39</v>
      </c>
      <c r="C45" s="620"/>
      <c r="D45" s="620" t="s">
        <v>133</v>
      </c>
      <c r="E45" s="620" t="s">
        <v>133</v>
      </c>
      <c r="F45" s="620" t="s">
        <v>133</v>
      </c>
      <c r="G45" s="621" t="s">
        <v>133</v>
      </c>
      <c r="H45" s="621"/>
      <c r="I45" s="622" t="s">
        <v>133</v>
      </c>
      <c r="J45" s="622" t="s">
        <v>133</v>
      </c>
      <c r="K45" s="622" t="s">
        <v>133</v>
      </c>
    </row>
    <row r="46" spans="2:11" s="39" customFormat="1" ht="12.75" hidden="1">
      <c r="B46" s="631" t="s">
        <v>504</v>
      </c>
      <c r="C46" s="620"/>
      <c r="D46" s="620"/>
      <c r="E46" s="620"/>
      <c r="F46" s="620"/>
      <c r="G46" s="621"/>
      <c r="H46" s="621"/>
      <c r="I46" s="622"/>
      <c r="J46" s="622"/>
      <c r="K46" s="622"/>
    </row>
    <row r="47" spans="2:11" s="39" customFormat="1" ht="12.75" hidden="1">
      <c r="B47" s="631" t="s">
        <v>164</v>
      </c>
      <c r="C47" s="620"/>
      <c r="D47" s="620"/>
      <c r="E47" s="620"/>
      <c r="F47" s="620"/>
      <c r="G47" s="621"/>
      <c r="H47" s="621"/>
      <c r="I47" s="622"/>
      <c r="J47" s="622"/>
      <c r="K47" s="622"/>
    </row>
    <row r="48" spans="2:11" s="39" customFormat="1" ht="12.75">
      <c r="B48" s="630" t="s">
        <v>59</v>
      </c>
      <c r="C48" s="620" t="s">
        <v>133</v>
      </c>
      <c r="D48" s="620"/>
      <c r="E48" s="620" t="s">
        <v>133</v>
      </c>
      <c r="F48" s="620" t="s">
        <v>133</v>
      </c>
      <c r="G48" s="621" t="s">
        <v>133</v>
      </c>
      <c r="H48" s="621"/>
      <c r="I48" s="622"/>
      <c r="J48" s="636" t="s">
        <v>133</v>
      </c>
      <c r="K48" s="622" t="s">
        <v>133</v>
      </c>
    </row>
    <row r="49" spans="2:11" s="39" customFormat="1" ht="12.75">
      <c r="B49" s="631" t="s">
        <v>53</v>
      </c>
      <c r="C49" s="620" t="s">
        <v>133</v>
      </c>
      <c r="D49" s="620"/>
      <c r="E49" s="620"/>
      <c r="F49" s="620"/>
      <c r="G49" s="621" t="s">
        <v>133</v>
      </c>
      <c r="H49" s="621"/>
      <c r="I49" s="622"/>
      <c r="J49" s="622" t="s">
        <v>133</v>
      </c>
      <c r="K49" s="622"/>
    </row>
    <row r="50" spans="2:11" s="39" customFormat="1" ht="12.75">
      <c r="B50" s="630" t="s">
        <v>60</v>
      </c>
      <c r="C50" s="620" t="s">
        <v>133</v>
      </c>
      <c r="D50" s="620" t="s">
        <v>133</v>
      </c>
      <c r="E50" s="620" t="s">
        <v>133</v>
      </c>
      <c r="F50" s="620"/>
      <c r="G50" s="621" t="s">
        <v>133</v>
      </c>
      <c r="H50" s="621"/>
      <c r="I50" s="622" t="s">
        <v>133</v>
      </c>
      <c r="J50" s="622"/>
      <c r="K50" s="622" t="s">
        <v>133</v>
      </c>
    </row>
    <row r="51" spans="2:11" s="39" customFormat="1" ht="12.75">
      <c r="B51" s="630" t="s">
        <v>37</v>
      </c>
      <c r="C51" s="620" t="s">
        <v>133</v>
      </c>
      <c r="D51" s="620" t="s">
        <v>133</v>
      </c>
      <c r="E51" s="620" t="s">
        <v>133</v>
      </c>
      <c r="F51" s="620" t="s">
        <v>133</v>
      </c>
      <c r="G51" s="621" t="s">
        <v>133</v>
      </c>
      <c r="H51" s="621" t="s">
        <v>585</v>
      </c>
      <c r="I51" s="622" t="s">
        <v>133</v>
      </c>
      <c r="J51" s="622" t="s">
        <v>571</v>
      </c>
      <c r="K51" s="639"/>
    </row>
    <row r="52" spans="2:11" s="39" customFormat="1" ht="12.75">
      <c r="B52" s="631" t="s">
        <v>7</v>
      </c>
      <c r="C52" s="620" t="s">
        <v>133</v>
      </c>
      <c r="D52" s="620" t="s">
        <v>571</v>
      </c>
      <c r="E52" s="620" t="s">
        <v>133</v>
      </c>
      <c r="F52" s="620" t="s">
        <v>133</v>
      </c>
      <c r="G52" s="621" t="s">
        <v>133</v>
      </c>
      <c r="H52" s="621" t="s">
        <v>133</v>
      </c>
      <c r="I52" s="622" t="s">
        <v>133</v>
      </c>
      <c r="J52" s="622" t="s">
        <v>571</v>
      </c>
      <c r="K52" s="622" t="s">
        <v>133</v>
      </c>
    </row>
    <row r="53" spans="2:11" s="39" customFormat="1" ht="15" customHeight="1">
      <c r="B53" s="631" t="s">
        <v>759</v>
      </c>
      <c r="C53" s="620" t="s">
        <v>888</v>
      </c>
      <c r="D53" s="620" t="s">
        <v>133</v>
      </c>
      <c r="E53" s="620"/>
      <c r="F53" s="620"/>
      <c r="G53" s="621"/>
      <c r="H53" s="621"/>
      <c r="I53" s="622"/>
      <c r="J53" s="622"/>
      <c r="K53" s="622"/>
    </row>
    <row r="54" spans="2:11" s="39" customFormat="1" ht="12.75">
      <c r="B54" s="631" t="s">
        <v>23</v>
      </c>
      <c r="C54" s="620" t="s">
        <v>133</v>
      </c>
      <c r="D54" s="620" t="s">
        <v>571</v>
      </c>
      <c r="E54" s="620" t="s">
        <v>133</v>
      </c>
      <c r="F54" s="620"/>
      <c r="G54" s="621" t="s">
        <v>133</v>
      </c>
      <c r="H54" s="621" t="s">
        <v>585</v>
      </c>
      <c r="I54" s="622"/>
      <c r="J54" s="622" t="s">
        <v>133</v>
      </c>
      <c r="K54" s="622" t="s">
        <v>571</v>
      </c>
    </row>
    <row r="55" spans="2:11" s="39" customFormat="1" ht="12.75" hidden="1">
      <c r="B55" s="631" t="s">
        <v>644</v>
      </c>
      <c r="C55" s="620"/>
      <c r="D55" s="620"/>
      <c r="E55" s="620"/>
      <c r="F55" s="620"/>
      <c r="G55" s="621"/>
      <c r="H55" s="621"/>
      <c r="I55" s="622"/>
      <c r="J55" s="622"/>
      <c r="K55" s="622"/>
    </row>
    <row r="56" spans="2:11" s="39" customFormat="1" ht="12.75">
      <c r="B56" s="631" t="s">
        <v>17</v>
      </c>
      <c r="C56" s="620" t="s">
        <v>133</v>
      </c>
      <c r="D56" s="620"/>
      <c r="E56" s="620" t="s">
        <v>133</v>
      </c>
      <c r="F56" s="620" t="s">
        <v>133</v>
      </c>
      <c r="G56" s="640" t="s">
        <v>133</v>
      </c>
      <c r="H56" s="640" t="s">
        <v>133</v>
      </c>
      <c r="I56" s="622" t="s">
        <v>133</v>
      </c>
      <c r="J56" s="622" t="s">
        <v>133</v>
      </c>
      <c r="K56" s="622" t="s">
        <v>133</v>
      </c>
    </row>
    <row r="57" spans="2:11" s="39" customFormat="1" ht="12.75">
      <c r="B57" s="631" t="s">
        <v>776</v>
      </c>
      <c r="C57" s="620"/>
      <c r="D57" s="620" t="s">
        <v>133</v>
      </c>
      <c r="E57" s="620"/>
      <c r="F57" s="620"/>
      <c r="G57" s="621"/>
      <c r="H57" s="621"/>
      <c r="I57" s="622" t="s">
        <v>133</v>
      </c>
      <c r="J57" s="622" t="s">
        <v>133</v>
      </c>
      <c r="K57" s="622"/>
    </row>
    <row r="58" spans="2:11" s="39" customFormat="1" ht="12.75">
      <c r="B58" s="631" t="s">
        <v>54</v>
      </c>
      <c r="C58" s="620"/>
      <c r="D58" s="620"/>
      <c r="E58" s="620" t="s">
        <v>133</v>
      </c>
      <c r="F58" s="620" t="s">
        <v>133</v>
      </c>
      <c r="G58" s="621" t="s">
        <v>133</v>
      </c>
      <c r="H58" s="621"/>
      <c r="I58" s="622" t="s">
        <v>133</v>
      </c>
      <c r="J58" s="622" t="s">
        <v>133</v>
      </c>
      <c r="K58" s="622" t="s">
        <v>133</v>
      </c>
    </row>
    <row r="59" spans="2:11" s="39" customFormat="1" ht="12.75">
      <c r="B59" s="631" t="s">
        <v>777</v>
      </c>
      <c r="C59" s="620" t="s">
        <v>133</v>
      </c>
      <c r="D59" s="620"/>
      <c r="E59" s="620"/>
      <c r="F59" s="620"/>
      <c r="G59" s="36"/>
      <c r="H59" s="621"/>
      <c r="I59" s="622"/>
      <c r="J59" s="622"/>
      <c r="K59" s="622"/>
    </row>
    <row r="60" spans="2:11" s="39" customFormat="1" ht="12.75">
      <c r="B60" s="630" t="s">
        <v>402</v>
      </c>
      <c r="C60" s="620" t="s">
        <v>133</v>
      </c>
      <c r="D60" s="620" t="s">
        <v>133</v>
      </c>
      <c r="E60" s="620" t="s">
        <v>133</v>
      </c>
      <c r="F60" s="620"/>
      <c r="G60" s="621"/>
      <c r="H60" s="621"/>
      <c r="I60" s="622"/>
      <c r="J60" s="622" t="s">
        <v>133</v>
      </c>
      <c r="K60" s="622"/>
    </row>
    <row r="61" spans="2:11" s="39" customFormat="1" ht="12.75">
      <c r="B61" s="630" t="s">
        <v>92</v>
      </c>
      <c r="C61" s="620"/>
      <c r="D61" s="620"/>
      <c r="E61" s="620" t="s">
        <v>133</v>
      </c>
      <c r="F61" s="620" t="s">
        <v>133</v>
      </c>
      <c r="G61" s="621" t="s">
        <v>133</v>
      </c>
      <c r="H61" s="621"/>
      <c r="I61" s="622" t="s">
        <v>133</v>
      </c>
      <c r="J61" s="622" t="s">
        <v>133</v>
      </c>
      <c r="K61" s="622" t="s">
        <v>133</v>
      </c>
    </row>
    <row r="62" spans="2:11" s="39" customFormat="1" ht="12.75">
      <c r="B62" s="631" t="s">
        <v>74</v>
      </c>
      <c r="C62" s="620" t="s">
        <v>133</v>
      </c>
      <c r="D62" s="620"/>
      <c r="E62" s="620" t="s">
        <v>133</v>
      </c>
      <c r="F62" s="620"/>
      <c r="G62" s="621"/>
      <c r="H62" s="621" t="s">
        <v>585</v>
      </c>
      <c r="I62" s="622" t="s">
        <v>133</v>
      </c>
      <c r="J62" s="622" t="s">
        <v>571</v>
      </c>
      <c r="K62" s="622" t="s">
        <v>133</v>
      </c>
    </row>
    <row r="63" spans="2:11" s="39" customFormat="1" ht="12.75" hidden="1">
      <c r="B63" s="637" t="s">
        <v>176</v>
      </c>
      <c r="C63" s="620"/>
      <c r="D63" s="620"/>
      <c r="E63" s="620"/>
      <c r="F63" s="620"/>
      <c r="G63" s="621"/>
      <c r="H63" s="621"/>
      <c r="I63" s="622"/>
      <c r="J63" s="622"/>
      <c r="K63" s="622"/>
    </row>
    <row r="64" spans="2:11" s="39" customFormat="1" ht="12.75">
      <c r="B64" s="630" t="s">
        <v>13</v>
      </c>
      <c r="C64" s="620" t="s">
        <v>133</v>
      </c>
      <c r="D64" s="620" t="s">
        <v>133</v>
      </c>
      <c r="E64" s="620" t="s">
        <v>133</v>
      </c>
      <c r="F64" s="620"/>
      <c r="G64" s="640" t="s">
        <v>133</v>
      </c>
      <c r="H64" s="621"/>
      <c r="I64" s="622" t="s">
        <v>571</v>
      </c>
      <c r="J64" s="636" t="s">
        <v>133</v>
      </c>
      <c r="K64" s="636" t="s">
        <v>133</v>
      </c>
    </row>
    <row r="65" spans="2:11" s="39" customFormat="1" ht="12.75">
      <c r="B65" s="631" t="s">
        <v>15</v>
      </c>
      <c r="C65" s="620"/>
      <c r="D65" s="620"/>
      <c r="E65" s="620" t="s">
        <v>133</v>
      </c>
      <c r="F65" s="628" t="s">
        <v>133</v>
      </c>
      <c r="G65" s="621" t="s">
        <v>133</v>
      </c>
      <c r="H65" s="621" t="s">
        <v>133</v>
      </c>
      <c r="I65" s="622" t="s">
        <v>133</v>
      </c>
      <c r="J65" s="622" t="s">
        <v>133</v>
      </c>
      <c r="K65" s="622" t="s">
        <v>133</v>
      </c>
    </row>
    <row r="66" spans="2:11" s="39" customFormat="1" ht="12.75">
      <c r="B66" s="631" t="s">
        <v>40</v>
      </c>
      <c r="C66" s="620"/>
      <c r="D66" s="620" t="s">
        <v>133</v>
      </c>
      <c r="E66" s="620"/>
      <c r="F66" s="620" t="s">
        <v>133</v>
      </c>
      <c r="G66" s="621" t="s">
        <v>133</v>
      </c>
      <c r="H66" s="621"/>
      <c r="I66" s="622" t="s">
        <v>133</v>
      </c>
      <c r="J66" s="622" t="s">
        <v>133</v>
      </c>
      <c r="K66" s="622" t="s">
        <v>133</v>
      </c>
    </row>
    <row r="67" spans="2:11" s="39" customFormat="1" ht="12.75">
      <c r="B67" s="641" t="s">
        <v>88</v>
      </c>
      <c r="C67" s="624"/>
      <c r="D67" s="624"/>
      <c r="E67" s="624"/>
      <c r="F67" s="624"/>
      <c r="G67" s="625"/>
      <c r="H67" s="625"/>
      <c r="I67" s="625"/>
      <c r="J67" s="626"/>
      <c r="K67" s="626"/>
    </row>
    <row r="68" spans="2:11" s="39" customFormat="1" ht="12.75">
      <c r="B68" s="630" t="s">
        <v>12</v>
      </c>
      <c r="C68" s="620"/>
      <c r="D68" s="620" t="s">
        <v>571</v>
      </c>
      <c r="E68" s="620" t="s">
        <v>133</v>
      </c>
      <c r="F68" s="620" t="s">
        <v>133</v>
      </c>
      <c r="G68" s="621" t="s">
        <v>133</v>
      </c>
      <c r="H68" s="621" t="s">
        <v>133</v>
      </c>
      <c r="I68" s="622" t="s">
        <v>133</v>
      </c>
      <c r="J68" s="622" t="s">
        <v>133</v>
      </c>
      <c r="K68" s="622" t="s">
        <v>133</v>
      </c>
    </row>
    <row r="69" spans="2:11" s="39" customFormat="1" ht="12.75" hidden="1">
      <c r="B69" s="631" t="s">
        <v>889</v>
      </c>
      <c r="C69" s="620"/>
      <c r="D69" s="620"/>
      <c r="E69" s="620"/>
      <c r="F69" s="620"/>
      <c r="G69" s="621"/>
      <c r="H69" s="621"/>
      <c r="I69" s="622"/>
      <c r="J69" s="622"/>
      <c r="K69" s="622"/>
    </row>
    <row r="70" spans="2:11" s="39" customFormat="1" ht="12.75">
      <c r="B70" s="631" t="s">
        <v>61</v>
      </c>
      <c r="C70" s="620" t="s">
        <v>135</v>
      </c>
      <c r="D70" s="620" t="s">
        <v>133</v>
      </c>
      <c r="E70" s="620"/>
      <c r="F70" s="638" t="s">
        <v>133</v>
      </c>
      <c r="G70" s="640" t="s">
        <v>133</v>
      </c>
      <c r="H70" s="621"/>
      <c r="I70" s="622" t="s">
        <v>133</v>
      </c>
      <c r="J70" s="622" t="s">
        <v>133</v>
      </c>
      <c r="K70" s="622"/>
    </row>
    <row r="71" spans="2:11" s="39" customFormat="1" ht="12.75" hidden="1">
      <c r="B71" s="631" t="s">
        <v>89</v>
      </c>
      <c r="C71" s="620"/>
      <c r="D71" s="37"/>
      <c r="E71" s="37"/>
      <c r="F71" s="620"/>
      <c r="G71" s="621"/>
      <c r="H71" s="621"/>
      <c r="I71" s="622"/>
      <c r="J71" s="622"/>
      <c r="K71" s="622"/>
    </row>
    <row r="72" spans="2:11" s="39" customFormat="1" ht="12.75">
      <c r="B72" s="630" t="s">
        <v>41</v>
      </c>
      <c r="C72" s="620" t="s">
        <v>133</v>
      </c>
      <c r="D72" s="632"/>
      <c r="E72" s="638" t="s">
        <v>133</v>
      </c>
      <c r="F72" s="638" t="s">
        <v>133</v>
      </c>
      <c r="G72" s="640" t="s">
        <v>133</v>
      </c>
      <c r="H72" s="621" t="s">
        <v>585</v>
      </c>
      <c r="I72" s="622" t="s">
        <v>133</v>
      </c>
      <c r="J72" s="622" t="s">
        <v>133</v>
      </c>
      <c r="K72" s="636" t="s">
        <v>133</v>
      </c>
    </row>
    <row r="73" spans="2:11" s="39" customFormat="1" ht="12.75" hidden="1">
      <c r="B73" s="631" t="s">
        <v>50</v>
      </c>
      <c r="C73" s="620"/>
      <c r="D73" s="620"/>
      <c r="E73" s="620" t="s">
        <v>133</v>
      </c>
      <c r="F73" s="638" t="s">
        <v>133</v>
      </c>
      <c r="G73" s="640" t="s">
        <v>133</v>
      </c>
      <c r="H73" s="621"/>
      <c r="I73" s="622" t="s">
        <v>133</v>
      </c>
      <c r="J73" s="622"/>
      <c r="K73" s="622" t="s">
        <v>133</v>
      </c>
    </row>
    <row r="74" spans="2:11" s="39" customFormat="1" ht="25.5">
      <c r="B74" s="630" t="s">
        <v>774</v>
      </c>
      <c r="C74" s="620"/>
      <c r="D74" s="620"/>
      <c r="E74" s="620"/>
      <c r="F74" s="620"/>
      <c r="G74" s="621"/>
      <c r="H74" s="621"/>
      <c r="I74" s="622"/>
      <c r="J74" s="622"/>
      <c r="K74" s="622"/>
    </row>
    <row r="75" spans="2:11" s="39" customFormat="1" ht="12.75" hidden="1">
      <c r="B75" s="631" t="s">
        <v>62</v>
      </c>
      <c r="C75" s="620"/>
      <c r="D75" s="620"/>
      <c r="E75" s="620"/>
      <c r="F75" s="620"/>
      <c r="G75" s="621"/>
      <c r="H75" s="621"/>
      <c r="I75" s="622"/>
      <c r="J75" s="622"/>
      <c r="K75" s="622"/>
    </row>
    <row r="76" spans="2:11" s="39" customFormat="1" ht="12.75">
      <c r="B76" s="631" t="s">
        <v>8</v>
      </c>
      <c r="C76" s="620" t="s">
        <v>133</v>
      </c>
      <c r="D76" s="620"/>
      <c r="E76" s="620"/>
      <c r="F76" s="620"/>
      <c r="G76" s="621" t="s">
        <v>133</v>
      </c>
      <c r="H76" s="621"/>
      <c r="I76" s="622"/>
      <c r="J76" s="622"/>
      <c r="K76" s="622"/>
    </row>
    <row r="77" spans="2:11" s="39" customFormat="1" ht="12.75">
      <c r="B77" s="630" t="s">
        <v>28</v>
      </c>
      <c r="C77" s="620" t="s">
        <v>133</v>
      </c>
      <c r="D77" s="620" t="s">
        <v>133</v>
      </c>
      <c r="E77" s="620" t="s">
        <v>133</v>
      </c>
      <c r="F77" s="620"/>
      <c r="G77" s="621" t="s">
        <v>133</v>
      </c>
      <c r="H77" s="621" t="s">
        <v>133</v>
      </c>
      <c r="I77" s="622" t="s">
        <v>133</v>
      </c>
      <c r="J77" s="636" t="s">
        <v>133</v>
      </c>
      <c r="K77" s="622" t="s">
        <v>133</v>
      </c>
    </row>
    <row r="78" spans="2:11" s="39" customFormat="1" ht="12.75">
      <c r="B78" s="631" t="s">
        <v>6</v>
      </c>
      <c r="C78" s="620" t="s">
        <v>133</v>
      </c>
      <c r="D78" s="620" t="s">
        <v>571</v>
      </c>
      <c r="E78" s="632"/>
      <c r="F78" s="620" t="s">
        <v>133</v>
      </c>
      <c r="G78" s="640" t="s">
        <v>133</v>
      </c>
      <c r="H78" s="640" t="s">
        <v>133</v>
      </c>
      <c r="I78" s="622" t="s">
        <v>133</v>
      </c>
      <c r="J78" s="636" t="s">
        <v>133</v>
      </c>
      <c r="K78" s="622" t="s">
        <v>133</v>
      </c>
    </row>
    <row r="79" spans="2:11" s="39" customFormat="1" ht="12.75">
      <c r="B79" s="630" t="s">
        <v>44</v>
      </c>
      <c r="C79" s="620"/>
      <c r="D79" s="620" t="s">
        <v>133</v>
      </c>
      <c r="E79" s="620"/>
      <c r="F79" s="620"/>
      <c r="G79" s="621"/>
      <c r="H79" s="621"/>
      <c r="I79" s="622" t="s">
        <v>133</v>
      </c>
      <c r="J79" s="622"/>
      <c r="K79" s="622" t="s">
        <v>133</v>
      </c>
    </row>
    <row r="80" spans="2:11" s="39" customFormat="1" ht="12.75">
      <c r="B80" s="631" t="s">
        <v>45</v>
      </c>
      <c r="C80" s="620"/>
      <c r="D80" s="620"/>
      <c r="E80" s="638" t="s">
        <v>133</v>
      </c>
      <c r="F80" s="620"/>
      <c r="G80" s="640" t="s">
        <v>133</v>
      </c>
      <c r="H80" s="621"/>
      <c r="I80" s="622"/>
      <c r="J80" s="636" t="s">
        <v>133</v>
      </c>
      <c r="K80" s="622"/>
    </row>
    <row r="81" spans="2:11" s="39" customFormat="1" ht="12.75" hidden="1">
      <c r="B81" s="627" t="s">
        <v>316</v>
      </c>
      <c r="C81" s="620"/>
      <c r="D81" s="620"/>
      <c r="E81" s="620"/>
      <c r="F81" s="620"/>
      <c r="G81" s="621"/>
      <c r="H81" s="621"/>
      <c r="I81" s="621"/>
      <c r="J81" s="629"/>
      <c r="K81" s="629"/>
    </row>
    <row r="82" spans="2:11" s="39" customFormat="1" ht="12.75" hidden="1">
      <c r="B82" s="627" t="s">
        <v>33</v>
      </c>
      <c r="C82" s="620"/>
      <c r="D82" s="620"/>
      <c r="E82" s="620"/>
      <c r="F82" s="620"/>
      <c r="G82" s="621"/>
      <c r="H82" s="621"/>
      <c r="I82" s="621"/>
      <c r="J82" s="629"/>
      <c r="K82" s="629"/>
    </row>
    <row r="83" spans="2:11" s="39" customFormat="1" ht="12.75" hidden="1">
      <c r="B83" s="627" t="s">
        <v>64</v>
      </c>
      <c r="C83" s="620"/>
      <c r="D83" s="620"/>
      <c r="E83" s="620"/>
      <c r="F83" s="620"/>
      <c r="G83" s="621"/>
      <c r="H83" s="621"/>
      <c r="I83" s="621"/>
      <c r="J83" s="629"/>
      <c r="K83" s="629"/>
    </row>
    <row r="84" spans="2:11" s="39" customFormat="1" ht="12.75" hidden="1">
      <c r="B84" s="627" t="s">
        <v>46</v>
      </c>
      <c r="C84" s="620"/>
      <c r="D84" s="620"/>
      <c r="E84" s="620"/>
      <c r="F84" s="620"/>
      <c r="G84" s="621"/>
      <c r="H84" s="621"/>
      <c r="I84" s="621"/>
      <c r="J84" s="629"/>
      <c r="K84" s="629"/>
    </row>
    <row r="85" spans="2:11" s="39" customFormat="1" ht="12.75">
      <c r="B85" s="641" t="s">
        <v>875</v>
      </c>
      <c r="C85" s="624"/>
      <c r="D85" s="624"/>
      <c r="E85" s="624"/>
      <c r="F85" s="624"/>
      <c r="G85" s="625"/>
      <c r="H85" s="625"/>
      <c r="I85" s="625"/>
      <c r="J85" s="626"/>
      <c r="K85" s="626"/>
    </row>
    <row r="86" spans="2:11" s="39" customFormat="1" ht="12.75" hidden="1">
      <c r="B86" s="627" t="s">
        <v>69</v>
      </c>
      <c r="C86" s="620"/>
      <c r="D86" s="620"/>
      <c r="E86" s="620"/>
      <c r="F86" s="620"/>
      <c r="G86" s="621"/>
      <c r="H86" s="621"/>
      <c r="I86" s="621"/>
      <c r="J86" s="629"/>
      <c r="K86" s="629"/>
    </row>
    <row r="87" spans="2:11" s="39" customFormat="1" ht="12.75" hidden="1">
      <c r="B87" s="631" t="s">
        <v>73</v>
      </c>
      <c r="C87" s="620"/>
      <c r="D87" s="620"/>
      <c r="E87" s="620"/>
      <c r="F87" s="620"/>
      <c r="G87" s="621"/>
      <c r="H87" s="621"/>
      <c r="I87" s="622"/>
      <c r="J87" s="622"/>
      <c r="K87" s="622"/>
    </row>
    <row r="88" spans="2:11" s="39" customFormat="1" ht="12.75" hidden="1">
      <c r="B88" s="627" t="s">
        <v>72</v>
      </c>
      <c r="C88" s="620"/>
      <c r="D88" s="620"/>
      <c r="E88" s="620"/>
      <c r="F88" s="620"/>
      <c r="G88" s="621"/>
      <c r="H88" s="621"/>
      <c r="I88" s="622"/>
      <c r="J88" s="622"/>
      <c r="K88" s="622"/>
    </row>
    <row r="89" spans="2:11" s="39" customFormat="1" ht="12.75" hidden="1">
      <c r="B89" s="627" t="s">
        <v>57</v>
      </c>
      <c r="C89" s="620"/>
      <c r="D89" s="620"/>
      <c r="E89" s="620"/>
      <c r="F89" s="620"/>
      <c r="G89" s="621"/>
      <c r="H89" s="621"/>
      <c r="I89" s="622"/>
      <c r="J89" s="622"/>
      <c r="K89" s="622"/>
    </row>
    <row r="90" spans="2:11" s="39" customFormat="1" ht="12.75" hidden="1">
      <c r="B90" s="627" t="s">
        <v>140</v>
      </c>
      <c r="C90" s="620"/>
      <c r="D90" s="620"/>
      <c r="E90" s="620"/>
      <c r="F90" s="620"/>
      <c r="G90" s="621"/>
      <c r="H90" s="621"/>
      <c r="I90" s="622"/>
      <c r="J90" s="622"/>
      <c r="K90" s="622"/>
    </row>
    <row r="91" spans="2:11" s="39" customFormat="1" ht="12.75" hidden="1">
      <c r="B91" s="627" t="s">
        <v>31</v>
      </c>
      <c r="C91" s="620"/>
      <c r="D91" s="620"/>
      <c r="E91" s="620"/>
      <c r="F91" s="620"/>
      <c r="G91" s="621"/>
      <c r="H91" s="621"/>
      <c r="I91" s="622"/>
      <c r="J91" s="622"/>
      <c r="K91" s="622"/>
    </row>
    <row r="92" spans="2:11" s="39" customFormat="1" ht="12.75" hidden="1">
      <c r="B92" s="627" t="s">
        <v>56</v>
      </c>
      <c r="C92" s="620"/>
      <c r="D92" s="620"/>
      <c r="E92" s="620"/>
      <c r="F92" s="620"/>
      <c r="G92" s="621"/>
      <c r="H92" s="621"/>
      <c r="I92" s="622"/>
      <c r="J92" s="622"/>
      <c r="K92" s="622"/>
    </row>
    <row r="93" spans="2:11" s="39" customFormat="1" ht="12.75" hidden="1">
      <c r="B93" s="627" t="s">
        <v>66</v>
      </c>
      <c r="C93" s="620"/>
      <c r="D93" s="620"/>
      <c r="E93" s="620"/>
      <c r="F93" s="620"/>
      <c r="G93" s="621"/>
      <c r="H93" s="621"/>
      <c r="I93" s="622"/>
      <c r="J93" s="622"/>
      <c r="K93" s="622"/>
    </row>
    <row r="94" spans="2:11" s="39" customFormat="1" ht="12.75" hidden="1">
      <c r="B94" s="627" t="s">
        <v>67</v>
      </c>
      <c r="C94" s="620"/>
      <c r="D94" s="620"/>
      <c r="E94" s="620"/>
      <c r="F94" s="620"/>
      <c r="G94" s="621"/>
      <c r="H94" s="621"/>
      <c r="I94" s="622"/>
      <c r="J94" s="622"/>
      <c r="K94" s="622"/>
    </row>
    <row r="95" spans="2:11" s="39" customFormat="1" ht="12.75">
      <c r="B95" s="631" t="s">
        <v>398</v>
      </c>
      <c r="C95" s="620"/>
      <c r="D95" s="620"/>
      <c r="E95" s="620" t="s">
        <v>133</v>
      </c>
      <c r="F95" s="620"/>
      <c r="G95" s="621"/>
      <c r="H95" s="621"/>
      <c r="I95" s="622"/>
      <c r="J95" s="622"/>
      <c r="K95" s="622" t="s">
        <v>133</v>
      </c>
    </row>
    <row r="96" spans="2:11" s="39" customFormat="1" ht="12.75">
      <c r="B96" s="631" t="s">
        <v>48</v>
      </c>
      <c r="C96" s="620"/>
      <c r="D96" s="620"/>
      <c r="E96" s="620"/>
      <c r="F96" s="38"/>
      <c r="G96" s="621"/>
      <c r="H96" s="621"/>
      <c r="I96" s="622"/>
      <c r="J96" s="622"/>
      <c r="K96" s="622"/>
    </row>
    <row r="97" spans="2:11" s="39" customFormat="1" ht="12.75">
      <c r="B97" s="631" t="s">
        <v>49</v>
      </c>
      <c r="C97" s="620"/>
      <c r="D97" s="620"/>
      <c r="E97" s="620"/>
      <c r="F97" s="620"/>
      <c r="G97" s="621"/>
      <c r="H97" s="621"/>
      <c r="I97" s="622"/>
      <c r="J97" s="622"/>
      <c r="K97" s="622" t="s">
        <v>133</v>
      </c>
    </row>
    <row r="98" spans="2:11" s="39" customFormat="1" ht="15.75" hidden="1" customHeight="1">
      <c r="B98" s="627" t="s">
        <v>399</v>
      </c>
      <c r="C98" s="620"/>
      <c r="D98" s="620"/>
      <c r="E98" s="620"/>
      <c r="F98" s="620"/>
      <c r="G98" s="621"/>
      <c r="H98" s="621"/>
      <c r="I98" s="622"/>
      <c r="J98" s="622"/>
      <c r="K98" s="622"/>
    </row>
    <row r="99" spans="2:11" s="39" customFormat="1" ht="12.75">
      <c r="B99" s="631" t="s">
        <v>401</v>
      </c>
      <c r="C99" s="620"/>
      <c r="D99" s="620" t="s">
        <v>571</v>
      </c>
      <c r="E99" s="620"/>
      <c r="F99" s="620"/>
      <c r="G99" s="621"/>
      <c r="H99" s="621"/>
      <c r="I99" s="622"/>
      <c r="J99" s="622"/>
      <c r="K99" s="622"/>
    </row>
    <row r="100" spans="2:11" s="39" customFormat="1" ht="12.75" hidden="1">
      <c r="B100" s="627" t="s">
        <v>71</v>
      </c>
      <c r="C100" s="620"/>
      <c r="D100" s="620"/>
      <c r="E100" s="620"/>
      <c r="F100" s="620"/>
      <c r="G100" s="621"/>
      <c r="H100" s="621"/>
      <c r="I100" s="622"/>
      <c r="J100" s="622"/>
      <c r="K100" s="622"/>
    </row>
    <row r="101" spans="2:11" s="39" customFormat="1" ht="12.75" hidden="1">
      <c r="B101" s="627" t="s">
        <v>653</v>
      </c>
      <c r="C101" s="620"/>
      <c r="D101" s="620"/>
      <c r="E101" s="620"/>
      <c r="F101" s="620"/>
      <c r="G101" s="621"/>
      <c r="H101" s="621"/>
      <c r="I101" s="621"/>
      <c r="J101" s="629"/>
      <c r="K101" s="629"/>
    </row>
    <row r="102" spans="2:11" s="39" customFormat="1" ht="12.75" hidden="1">
      <c r="B102" s="627" t="s">
        <v>70</v>
      </c>
      <c r="C102" s="620"/>
      <c r="D102" s="620"/>
      <c r="E102" s="620"/>
      <c r="F102" s="620"/>
      <c r="G102" s="621"/>
      <c r="H102" s="621"/>
      <c r="I102" s="621"/>
      <c r="J102" s="629"/>
      <c r="K102" s="629"/>
    </row>
    <row r="103" spans="2:11" s="39" customFormat="1" ht="12.75" hidden="1">
      <c r="B103" s="627" t="s">
        <v>30</v>
      </c>
      <c r="C103" s="620"/>
      <c r="D103" s="620"/>
      <c r="E103" s="620"/>
      <c r="F103" s="620"/>
      <c r="G103" s="621"/>
      <c r="H103" s="621"/>
      <c r="I103" s="621"/>
      <c r="J103" s="629"/>
      <c r="K103" s="629"/>
    </row>
    <row r="104" spans="2:11" s="39" customFormat="1" ht="12.75">
      <c r="B104" s="641" t="s">
        <v>890</v>
      </c>
      <c r="C104" s="624"/>
      <c r="D104" s="624"/>
      <c r="E104" s="624"/>
      <c r="F104" s="624"/>
      <c r="G104" s="625"/>
      <c r="H104" s="625"/>
      <c r="I104" s="625"/>
      <c r="J104" s="626"/>
      <c r="K104" s="626"/>
    </row>
    <row r="105" spans="2:11" s="39" customFormat="1" ht="12.75" hidden="1">
      <c r="B105" s="627" t="s">
        <v>570</v>
      </c>
      <c r="C105" s="620"/>
      <c r="D105" s="620"/>
      <c r="E105" s="620"/>
      <c r="F105" s="620"/>
      <c r="G105" s="621"/>
      <c r="H105" s="621"/>
      <c r="I105" s="621"/>
      <c r="J105" s="629"/>
      <c r="K105" s="629"/>
    </row>
    <row r="106" spans="2:11" s="39" customFormat="1" ht="12.75" hidden="1">
      <c r="B106" s="627" t="s">
        <v>701</v>
      </c>
      <c r="C106" s="620"/>
      <c r="D106" s="620"/>
      <c r="E106" s="620"/>
      <c r="F106" s="620"/>
      <c r="G106" s="621"/>
      <c r="H106" s="621"/>
      <c r="I106" s="621"/>
      <c r="J106" s="629"/>
      <c r="K106" s="629"/>
    </row>
    <row r="107" spans="2:11" s="39" customFormat="1" ht="12.75" hidden="1">
      <c r="B107" s="627" t="s">
        <v>702</v>
      </c>
      <c r="C107" s="620"/>
      <c r="D107" s="620"/>
      <c r="E107" s="620"/>
      <c r="F107" s="620"/>
      <c r="G107" s="621"/>
      <c r="H107" s="621"/>
      <c r="I107" s="621"/>
      <c r="J107" s="629"/>
      <c r="K107" s="629"/>
    </row>
    <row r="108" spans="2:11" s="39" customFormat="1" ht="12.75" hidden="1">
      <c r="B108" s="627" t="s">
        <v>155</v>
      </c>
      <c r="C108" s="620"/>
      <c r="D108" s="620"/>
      <c r="E108" s="620"/>
      <c r="F108" s="620"/>
      <c r="G108" s="621"/>
      <c r="H108" s="621"/>
      <c r="I108" s="621"/>
      <c r="J108" s="629"/>
      <c r="K108" s="629"/>
    </row>
    <row r="109" spans="2:11" s="39" customFormat="1" ht="12.75" hidden="1">
      <c r="B109" s="627" t="s">
        <v>618</v>
      </c>
      <c r="C109" s="620"/>
      <c r="D109" s="620"/>
      <c r="E109" s="620"/>
      <c r="F109" s="620"/>
      <c r="G109" s="621"/>
      <c r="H109" s="621"/>
      <c r="I109" s="621"/>
      <c r="J109" s="629"/>
      <c r="K109" s="629"/>
    </row>
    <row r="110" spans="2:11" s="39" customFormat="1" ht="12.75" hidden="1">
      <c r="B110" s="627" t="s">
        <v>158</v>
      </c>
      <c r="C110" s="620"/>
      <c r="D110" s="620"/>
      <c r="E110" s="620"/>
      <c r="F110" s="620"/>
      <c r="G110" s="621"/>
      <c r="H110" s="621"/>
      <c r="I110" s="621"/>
      <c r="J110" s="629"/>
      <c r="K110" s="629"/>
    </row>
    <row r="111" spans="2:11" s="39" customFormat="1" ht="12.75" hidden="1">
      <c r="B111" s="627" t="s">
        <v>632</v>
      </c>
      <c r="C111" s="620"/>
      <c r="D111" s="620"/>
      <c r="E111" s="620"/>
      <c r="F111" s="620"/>
      <c r="G111" s="621"/>
      <c r="H111" s="621"/>
      <c r="I111" s="621"/>
      <c r="J111" s="629"/>
      <c r="K111" s="629"/>
    </row>
    <row r="112" spans="2:11" s="39" customFormat="1" ht="12.75" hidden="1">
      <c r="B112" s="627" t="s">
        <v>642</v>
      </c>
      <c r="C112" s="620"/>
      <c r="D112" s="620"/>
      <c r="E112" s="620"/>
      <c r="F112" s="620"/>
      <c r="G112" s="621"/>
      <c r="H112" s="621"/>
      <c r="I112" s="621"/>
      <c r="J112" s="629"/>
      <c r="K112" s="629"/>
    </row>
    <row r="113" spans="2:11" s="39" customFormat="1" ht="12.75">
      <c r="B113" s="631" t="s">
        <v>778</v>
      </c>
      <c r="C113" s="620"/>
      <c r="D113" s="620"/>
      <c r="E113" s="620"/>
      <c r="F113" s="620"/>
      <c r="G113" s="621"/>
      <c r="H113" s="621"/>
      <c r="I113" s="622"/>
      <c r="J113" s="622"/>
      <c r="K113" s="622"/>
    </row>
    <row r="114" spans="2:11" s="39" customFormat="1" ht="12.75" hidden="1">
      <c r="B114" s="627" t="s">
        <v>638</v>
      </c>
      <c r="C114" s="620"/>
      <c r="D114" s="620"/>
      <c r="E114" s="620"/>
      <c r="F114" s="620"/>
      <c r="G114" s="621"/>
      <c r="H114" s="621"/>
      <c r="I114" s="622"/>
      <c r="J114" s="622"/>
      <c r="K114" s="622"/>
    </row>
    <row r="115" spans="2:11" s="39" customFormat="1" ht="12.75" hidden="1">
      <c r="B115" s="627" t="s">
        <v>654</v>
      </c>
      <c r="C115" s="620"/>
      <c r="D115" s="620"/>
      <c r="E115" s="620"/>
      <c r="F115" s="620"/>
      <c r="G115" s="621"/>
      <c r="H115" s="621"/>
      <c r="I115" s="622"/>
      <c r="J115" s="622"/>
      <c r="K115" s="622"/>
    </row>
    <row r="116" spans="2:11" s="39" customFormat="1" ht="12.75">
      <c r="B116" s="630" t="s">
        <v>781</v>
      </c>
      <c r="C116" s="620" t="s">
        <v>133</v>
      </c>
      <c r="D116" s="620" t="s">
        <v>133</v>
      </c>
      <c r="E116" s="620" t="s">
        <v>133</v>
      </c>
      <c r="F116" s="620"/>
      <c r="G116" s="621"/>
      <c r="H116" s="621"/>
      <c r="I116" s="622"/>
      <c r="J116" s="622" t="s">
        <v>133</v>
      </c>
      <c r="K116" s="622"/>
    </row>
    <row r="117" spans="2:11" ht="12.75">
      <c r="C117" s="309"/>
      <c r="D117" s="309"/>
      <c r="E117" s="309"/>
      <c r="F117" s="309"/>
      <c r="G117" s="309"/>
      <c r="H117" s="309"/>
      <c r="I117" s="309"/>
      <c r="J117" s="309"/>
      <c r="K117" s="309"/>
    </row>
    <row r="118" spans="2:11" ht="18.75" customHeight="1">
      <c r="B118" s="559"/>
      <c r="C118" s="309"/>
      <c r="D118" s="559"/>
      <c r="E118" s="309"/>
      <c r="F118" s="309"/>
      <c r="G118" s="309"/>
      <c r="I118" s="309"/>
      <c r="J118" s="309"/>
      <c r="K118" s="309"/>
    </row>
    <row r="119" spans="2:11" ht="12.75" customHeight="1">
      <c r="B119" s="1081" t="s">
        <v>891</v>
      </c>
      <c r="C119" s="1081"/>
      <c r="D119" s="1081"/>
      <c r="E119" s="1081"/>
      <c r="F119" s="1081"/>
      <c r="G119" s="1081"/>
      <c r="H119" s="1081"/>
      <c r="I119" s="1081"/>
      <c r="J119" s="309"/>
      <c r="K119" s="309"/>
    </row>
    <row r="120" spans="2:11" ht="12.75">
      <c r="B120" s="1081"/>
      <c r="C120" s="1081"/>
      <c r="D120" s="1081"/>
      <c r="E120" s="1081"/>
      <c r="F120" s="1081"/>
      <c r="G120" s="1081"/>
      <c r="H120" s="1081"/>
      <c r="I120" s="1081"/>
      <c r="J120" s="309"/>
      <c r="K120" s="309"/>
    </row>
    <row r="121" spans="2:11" ht="12.75">
      <c r="B121" s="1081"/>
      <c r="C121" s="1081"/>
      <c r="D121" s="1081"/>
      <c r="E121" s="1081"/>
      <c r="F121" s="1081"/>
      <c r="G121" s="1081"/>
      <c r="H121" s="1081"/>
      <c r="I121" s="1081"/>
    </row>
    <row r="122" spans="2:11" ht="12.75">
      <c r="B122" s="1081"/>
      <c r="C122" s="1081"/>
      <c r="D122" s="1081"/>
      <c r="E122" s="1081"/>
      <c r="F122" s="1081"/>
      <c r="G122" s="1081"/>
      <c r="H122" s="1081"/>
      <c r="I122" s="1081"/>
    </row>
    <row r="123" spans="2:11" ht="12.75">
      <c r="B123" s="1081"/>
      <c r="C123" s="1081"/>
      <c r="D123" s="1081"/>
      <c r="E123" s="1081"/>
      <c r="F123" s="1081"/>
      <c r="G123" s="1081"/>
      <c r="H123" s="1081"/>
      <c r="I123" s="1081"/>
    </row>
    <row r="124" spans="2:11" ht="12.75">
      <c r="B124" s="1081"/>
      <c r="C124" s="1081"/>
      <c r="D124" s="1081"/>
      <c r="E124" s="1081"/>
      <c r="F124" s="1081"/>
      <c r="G124" s="1081"/>
      <c r="H124" s="1081"/>
      <c r="I124" s="1081"/>
    </row>
    <row r="125" spans="2:11" ht="12.75">
      <c r="B125" s="75"/>
      <c r="C125" s="75"/>
      <c r="D125" s="75"/>
      <c r="E125" s="75"/>
      <c r="F125" s="75"/>
      <c r="G125" s="75"/>
      <c r="H125" s="75"/>
      <c r="I125" s="75"/>
    </row>
    <row r="126" spans="2:11" ht="12.75" customHeight="1">
      <c r="B126" s="1060" t="s">
        <v>4616</v>
      </c>
      <c r="C126" s="1060"/>
      <c r="D126" s="1060"/>
      <c r="E126" s="1060"/>
      <c r="F126" s="1060"/>
      <c r="G126" s="1060"/>
      <c r="H126" s="1060"/>
      <c r="I126" s="1060"/>
    </row>
    <row r="127" spans="2:11" ht="12.75">
      <c r="B127" s="1060"/>
      <c r="C127" s="1060"/>
      <c r="D127" s="1060"/>
      <c r="E127" s="1060"/>
      <c r="F127" s="1060"/>
      <c r="G127" s="1060"/>
      <c r="H127" s="1060"/>
      <c r="I127" s="1060"/>
    </row>
    <row r="128" spans="2:11" ht="12.75">
      <c r="B128" s="1060"/>
      <c r="C128" s="1060"/>
      <c r="D128" s="1060"/>
      <c r="E128" s="1060"/>
      <c r="F128" s="1060"/>
      <c r="G128" s="1060"/>
      <c r="H128" s="1060"/>
      <c r="I128" s="1060"/>
    </row>
    <row r="129" spans="2:9" ht="12.75">
      <c r="B129" s="1060"/>
      <c r="C129" s="1060"/>
      <c r="D129" s="1060"/>
      <c r="E129" s="1060"/>
      <c r="F129" s="1060"/>
      <c r="G129" s="1060"/>
      <c r="H129" s="1060"/>
      <c r="I129" s="1060"/>
    </row>
    <row r="130" spans="2:9" ht="12.75">
      <c r="B130" s="1060"/>
      <c r="C130" s="1060"/>
      <c r="D130" s="1060"/>
      <c r="E130" s="1060"/>
      <c r="F130" s="1060"/>
      <c r="G130" s="1060"/>
      <c r="H130" s="1060"/>
      <c r="I130" s="1060"/>
    </row>
    <row r="131" spans="2:9" ht="12.75">
      <c r="B131" s="1060"/>
      <c r="C131" s="1060"/>
      <c r="D131" s="1060"/>
      <c r="E131" s="1060"/>
      <c r="F131" s="1060"/>
      <c r="G131" s="1060"/>
      <c r="H131" s="1060"/>
      <c r="I131" s="1060"/>
    </row>
    <row r="132" spans="2:9" ht="12.75">
      <c r="B132" s="1060"/>
      <c r="C132" s="1060"/>
      <c r="D132" s="1060"/>
      <c r="E132" s="1060"/>
      <c r="F132" s="1060"/>
      <c r="G132" s="1060"/>
      <c r="H132" s="1060"/>
      <c r="I132" s="1060"/>
    </row>
    <row r="133" spans="2:9" ht="12.75">
      <c r="B133" s="1060"/>
      <c r="C133" s="1060"/>
      <c r="D133" s="1060"/>
      <c r="E133" s="1060"/>
      <c r="F133" s="1060"/>
      <c r="G133" s="1060"/>
      <c r="H133" s="1060"/>
      <c r="I133" s="1060"/>
    </row>
    <row r="134" spans="2:9" ht="12.75">
      <c r="B134" s="39"/>
      <c r="C134" s="39"/>
      <c r="D134" s="39"/>
    </row>
    <row r="135" spans="2:9" ht="12.75">
      <c r="B135" s="1056" t="s">
        <v>5182</v>
      </c>
      <c r="C135" s="39"/>
      <c r="D135" s="39"/>
    </row>
    <row r="136" spans="2:9" ht="12.75">
      <c r="B136" s="39"/>
      <c r="C136" s="39"/>
      <c r="D136" s="39"/>
    </row>
    <row r="137" spans="2:9" ht="12.75">
      <c r="B137" s="39"/>
      <c r="C137" s="39"/>
      <c r="D137" s="39"/>
    </row>
    <row r="138" spans="2:9" ht="12.75">
      <c r="B138" s="39"/>
      <c r="C138" s="39"/>
      <c r="D138" s="39"/>
    </row>
    <row r="139" spans="2:9" ht="12.75">
      <c r="B139" s="39"/>
      <c r="C139" s="39"/>
      <c r="D139" s="39"/>
    </row>
    <row r="140" spans="2:9" ht="12.75">
      <c r="B140" s="39"/>
      <c r="C140" s="39"/>
      <c r="D140" s="39"/>
    </row>
    <row r="141" spans="2:9" ht="12.75">
      <c r="B141" s="39"/>
      <c r="C141" s="39"/>
      <c r="D141" s="39"/>
    </row>
    <row r="142" spans="2:9" ht="12.75">
      <c r="B142" s="39"/>
      <c r="C142" s="39"/>
      <c r="D142" s="39"/>
    </row>
    <row r="143" spans="2:9" ht="12.75">
      <c r="B143" s="39"/>
      <c r="C143" s="39"/>
      <c r="D143" s="39"/>
    </row>
    <row r="144" spans="2:9" ht="12.75">
      <c r="B144" s="39"/>
      <c r="C144" s="39"/>
      <c r="D144" s="39"/>
    </row>
    <row r="145" spans="2:4" ht="12.75">
      <c r="B145" s="39"/>
      <c r="C145" s="39"/>
      <c r="D145" s="39"/>
    </row>
    <row r="146" spans="2:4" ht="12.75">
      <c r="B146" s="39"/>
      <c r="C146" s="39"/>
      <c r="D146" s="39"/>
    </row>
    <row r="147" spans="2:4" ht="12.75">
      <c r="B147" s="39"/>
      <c r="C147" s="39"/>
      <c r="D147" s="39"/>
    </row>
    <row r="148" spans="2:4" ht="12.75">
      <c r="B148" s="39"/>
      <c r="C148" s="39"/>
      <c r="D148" s="39"/>
    </row>
    <row r="149" spans="2:4" ht="12.75">
      <c r="B149" s="39"/>
      <c r="C149" s="39"/>
      <c r="D149" s="39"/>
    </row>
    <row r="150" spans="2:4" ht="12.75">
      <c r="B150" s="39"/>
      <c r="C150" s="39"/>
      <c r="D150" s="39"/>
    </row>
    <row r="151" spans="2:4" ht="12.75">
      <c r="B151" s="39"/>
      <c r="C151" s="39"/>
      <c r="D151" s="39"/>
    </row>
    <row r="152" spans="2:4" ht="12.75">
      <c r="B152" s="39"/>
      <c r="C152" s="39"/>
      <c r="D152" s="39"/>
    </row>
    <row r="153" spans="2:4" ht="12.75">
      <c r="B153" s="39"/>
      <c r="C153" s="39"/>
      <c r="D153" s="39"/>
    </row>
    <row r="154" spans="2:4" ht="12.75">
      <c r="B154" s="39"/>
      <c r="C154" s="39"/>
      <c r="D154" s="39"/>
    </row>
    <row r="155" spans="2:4" ht="12.75">
      <c r="B155" s="39"/>
      <c r="C155" s="39"/>
      <c r="D155" s="39"/>
    </row>
    <row r="156" spans="2:4" ht="12.75">
      <c r="B156" s="39"/>
      <c r="C156" s="39"/>
      <c r="D156" s="39"/>
    </row>
    <row r="157" spans="2:4" ht="12.75">
      <c r="B157" s="39"/>
      <c r="C157" s="39"/>
      <c r="D157" s="39"/>
    </row>
    <row r="158" spans="2:4" ht="12.75">
      <c r="B158" s="39"/>
      <c r="C158" s="39"/>
      <c r="D158" s="39"/>
    </row>
    <row r="159" spans="2:4" ht="12.75">
      <c r="B159" s="39"/>
      <c r="C159" s="39"/>
      <c r="D159" s="39"/>
    </row>
    <row r="160" spans="2:4" ht="12.75">
      <c r="B160" s="39"/>
      <c r="C160" s="39"/>
      <c r="D160" s="39"/>
    </row>
    <row r="161" spans="2:2" ht="12.75">
      <c r="B161" s="35"/>
    </row>
    <row r="162" spans="2:2" ht="12.75">
      <c r="B162" s="35"/>
    </row>
    <row r="163" spans="2:2" ht="12.75">
      <c r="B163" s="35"/>
    </row>
    <row r="164" spans="2:2" ht="12.75">
      <c r="B164" s="35"/>
    </row>
    <row r="165" spans="2:2" ht="12.75">
      <c r="B165" s="35"/>
    </row>
    <row r="166" spans="2:2" ht="12.75">
      <c r="B166" s="35"/>
    </row>
    <row r="167" spans="2:2" ht="12.75">
      <c r="B167" s="35"/>
    </row>
    <row r="168" spans="2:2" ht="12.75">
      <c r="B168" s="35"/>
    </row>
    <row r="169" spans="2:2" ht="12.75">
      <c r="B169" s="35"/>
    </row>
    <row r="170" spans="2:2" ht="12.75">
      <c r="B170" s="35"/>
    </row>
    <row r="171" spans="2:2" ht="12.75">
      <c r="B171" s="35"/>
    </row>
    <row r="172" spans="2:2" ht="12.75">
      <c r="B172" s="35"/>
    </row>
    <row r="173" spans="2:2" ht="12.75">
      <c r="B173" s="35"/>
    </row>
    <row r="174" spans="2:2" ht="12.75">
      <c r="B174" s="35"/>
    </row>
    <row r="175" spans="2:2" ht="12.75">
      <c r="B175" s="35"/>
    </row>
    <row r="176" spans="2:2" ht="12.75">
      <c r="B176" s="35"/>
    </row>
    <row r="177" spans="2:2" ht="12.75">
      <c r="B177" s="35"/>
    </row>
    <row r="178" spans="2:2" ht="12.75">
      <c r="B178" s="35"/>
    </row>
    <row r="179" spans="2:2" ht="12.75">
      <c r="B179" s="35"/>
    </row>
    <row r="180" spans="2:2" ht="12.75">
      <c r="B180" s="35"/>
    </row>
    <row r="181" spans="2:2" ht="12.75">
      <c r="B181" s="35"/>
    </row>
    <row r="182" spans="2:2" ht="12.75">
      <c r="B182" s="35"/>
    </row>
    <row r="183" spans="2:2" ht="12.75">
      <c r="B183" s="35"/>
    </row>
    <row r="184" spans="2:2" ht="12.75">
      <c r="B184" s="35"/>
    </row>
    <row r="185" spans="2:2" ht="12.75">
      <c r="B185" s="35"/>
    </row>
    <row r="186" spans="2:2" ht="12.75">
      <c r="B186" s="35"/>
    </row>
    <row r="187" spans="2:2" ht="12.75">
      <c r="B187" s="35"/>
    </row>
    <row r="188" spans="2:2" ht="12.75">
      <c r="B188" s="35"/>
    </row>
    <row r="189" spans="2:2" ht="12.75">
      <c r="B189" s="35"/>
    </row>
    <row r="190" spans="2:2" ht="12.75">
      <c r="B190" s="35"/>
    </row>
    <row r="191" spans="2:2" ht="12.75">
      <c r="B191" s="35"/>
    </row>
    <row r="192" spans="2:2" ht="12.75">
      <c r="B192" s="35"/>
    </row>
    <row r="193" spans="2:2" ht="12.75">
      <c r="B193" s="35"/>
    </row>
    <row r="194" spans="2:2" ht="12.75">
      <c r="B194" s="35"/>
    </row>
    <row r="195" spans="2:2" ht="12.75">
      <c r="B195" s="35"/>
    </row>
    <row r="196" spans="2:2" ht="12.75">
      <c r="B196" s="35"/>
    </row>
    <row r="197" spans="2:2" ht="12.75">
      <c r="B197" s="35"/>
    </row>
    <row r="198" spans="2:2" ht="12.75">
      <c r="B198" s="35"/>
    </row>
    <row r="199" spans="2:2" ht="12.75">
      <c r="B199" s="35"/>
    </row>
    <row r="200" spans="2:2" ht="12.75">
      <c r="B200" s="35"/>
    </row>
    <row r="201" spans="2:2" ht="12.75">
      <c r="B201" s="35"/>
    </row>
    <row r="202" spans="2:2" ht="12.75">
      <c r="B202" s="35"/>
    </row>
    <row r="203" spans="2:2" ht="12.75">
      <c r="B203" s="35"/>
    </row>
    <row r="204" spans="2:2" ht="12.75">
      <c r="B204" s="35"/>
    </row>
    <row r="205" spans="2:2" ht="12.75">
      <c r="B205" s="35"/>
    </row>
    <row r="206" spans="2:2" ht="12.75">
      <c r="B206" s="35"/>
    </row>
    <row r="207" spans="2:2" ht="12.75">
      <c r="B207" s="35"/>
    </row>
    <row r="208" spans="2:2" ht="12.75">
      <c r="B208" s="35"/>
    </row>
    <row r="209" spans="2:2" ht="12.75">
      <c r="B209" s="35"/>
    </row>
    <row r="210" spans="2:2" ht="12.75">
      <c r="B210" s="35"/>
    </row>
    <row r="211" spans="2:2" ht="12.75">
      <c r="B211" s="35"/>
    </row>
    <row r="212" spans="2:2" ht="12.75">
      <c r="B212" s="35"/>
    </row>
    <row r="213" spans="2:2" ht="12.75">
      <c r="B213" s="35"/>
    </row>
    <row r="214" spans="2:2" ht="12.75">
      <c r="B214" s="35"/>
    </row>
    <row r="215" spans="2:2" ht="12.75">
      <c r="B215" s="35"/>
    </row>
    <row r="216" spans="2:2" ht="12.75">
      <c r="B216" s="35"/>
    </row>
    <row r="217" spans="2:2" ht="12.75">
      <c r="B217" s="35"/>
    </row>
    <row r="218" spans="2:2" ht="12.75">
      <c r="B218" s="35"/>
    </row>
    <row r="219" spans="2:2" ht="12.75">
      <c r="B219" s="35"/>
    </row>
    <row r="220" spans="2:2" ht="12.75">
      <c r="B220" s="35"/>
    </row>
    <row r="221" spans="2:2" ht="12.75">
      <c r="B221" s="35"/>
    </row>
    <row r="222" spans="2:2" ht="12.75">
      <c r="B222" s="35"/>
    </row>
    <row r="223" spans="2:2" ht="12.75">
      <c r="B223" s="35"/>
    </row>
    <row r="224" spans="2:2" ht="12.75">
      <c r="B224" s="35"/>
    </row>
    <row r="225" spans="2:2" ht="12.75">
      <c r="B225" s="35"/>
    </row>
    <row r="226" spans="2:2" ht="12.75">
      <c r="B226" s="35"/>
    </row>
    <row r="227" spans="2:2" ht="12.75">
      <c r="B227" s="35"/>
    </row>
    <row r="228" spans="2:2" ht="12.75">
      <c r="B228" s="35"/>
    </row>
    <row r="229" spans="2:2" ht="12.75">
      <c r="B229" s="35"/>
    </row>
    <row r="230" spans="2:2" ht="12.75">
      <c r="B230" s="35"/>
    </row>
    <row r="231" spans="2:2" ht="12.75">
      <c r="B231" s="35"/>
    </row>
    <row r="232" spans="2:2" ht="12.75">
      <c r="B232" s="35"/>
    </row>
    <row r="233" spans="2:2" ht="12.75">
      <c r="B233" s="35"/>
    </row>
    <row r="234" spans="2:2" ht="12.75">
      <c r="B234" s="35"/>
    </row>
    <row r="235" spans="2:2" ht="12.75">
      <c r="B235" s="35"/>
    </row>
    <row r="236" spans="2:2" ht="12.75">
      <c r="B236" s="35"/>
    </row>
    <row r="237" spans="2:2" ht="12.75">
      <c r="B237" s="35"/>
    </row>
    <row r="238" spans="2:2" ht="12.75">
      <c r="B238" s="35"/>
    </row>
    <row r="239" spans="2:2" ht="12.75">
      <c r="B239" s="35"/>
    </row>
    <row r="240" spans="2:2" ht="12.75">
      <c r="B240" s="35"/>
    </row>
    <row r="241" spans="2:2" ht="12.75">
      <c r="B241" s="35"/>
    </row>
    <row r="242" spans="2:2" ht="12.75">
      <c r="B242" s="35"/>
    </row>
    <row r="243" spans="2:2" ht="12.75">
      <c r="B243" s="35"/>
    </row>
    <row r="244" spans="2:2" ht="12.75">
      <c r="B244" s="35"/>
    </row>
    <row r="245" spans="2:2" ht="12.75">
      <c r="B245" s="35"/>
    </row>
    <row r="246" spans="2:2" ht="12.75">
      <c r="B246" s="35"/>
    </row>
    <row r="247" spans="2:2" ht="12.75">
      <c r="B247" s="35"/>
    </row>
    <row r="248" spans="2:2" ht="12.75">
      <c r="B248" s="35"/>
    </row>
    <row r="249" spans="2:2" ht="12.75">
      <c r="B249" s="35"/>
    </row>
    <row r="250" spans="2:2" ht="12.75">
      <c r="B250" s="35"/>
    </row>
    <row r="251" spans="2:2" ht="12.75">
      <c r="B251" s="35"/>
    </row>
    <row r="252" spans="2:2" ht="12.75">
      <c r="B252" s="35"/>
    </row>
    <row r="253" spans="2:2" ht="12.75">
      <c r="B253" s="35"/>
    </row>
    <row r="254" spans="2:2" ht="12.75">
      <c r="B254" s="35"/>
    </row>
    <row r="255" spans="2:2" ht="12.75">
      <c r="B255" s="35"/>
    </row>
    <row r="256" spans="2:2" ht="12.75">
      <c r="B256" s="35"/>
    </row>
    <row r="257" spans="2:2" ht="12.75">
      <c r="B257" s="35"/>
    </row>
    <row r="258" spans="2:2" ht="12.75">
      <c r="B258" s="35"/>
    </row>
    <row r="259" spans="2:2" ht="12.75">
      <c r="B259" s="35"/>
    </row>
    <row r="260" spans="2:2" ht="12.75">
      <c r="B260" s="35"/>
    </row>
    <row r="261" spans="2:2" ht="12.75">
      <c r="B261" s="35"/>
    </row>
    <row r="262" spans="2:2" ht="12.75">
      <c r="B262" s="35"/>
    </row>
    <row r="263" spans="2:2" ht="12.75">
      <c r="B263" s="35"/>
    </row>
    <row r="264" spans="2:2" ht="12.75">
      <c r="B264" s="35"/>
    </row>
    <row r="265" spans="2:2" ht="12.75">
      <c r="B265" s="35"/>
    </row>
    <row r="266" spans="2:2" ht="12.75">
      <c r="B266" s="35"/>
    </row>
    <row r="267" spans="2:2" ht="12.75">
      <c r="B267" s="35"/>
    </row>
    <row r="268" spans="2:2" ht="12.75">
      <c r="B268" s="35"/>
    </row>
    <row r="269" spans="2:2" ht="12.75">
      <c r="B269" s="35"/>
    </row>
    <row r="270" spans="2:2" ht="12.75">
      <c r="B270" s="35"/>
    </row>
    <row r="271" spans="2:2" ht="12.75">
      <c r="B271" s="35"/>
    </row>
    <row r="272" spans="2:2" ht="12.75">
      <c r="B272" s="35"/>
    </row>
    <row r="273" spans="2:2" ht="12.75">
      <c r="B273" s="35"/>
    </row>
    <row r="274" spans="2:2" ht="12.75">
      <c r="B274" s="35"/>
    </row>
    <row r="275" spans="2:2" ht="12.75">
      <c r="B275" s="35"/>
    </row>
    <row r="276" spans="2:2" ht="12.75">
      <c r="B276" s="35"/>
    </row>
    <row r="277" spans="2:2" ht="12.75">
      <c r="B277" s="35"/>
    </row>
    <row r="278" spans="2:2" ht="12.75">
      <c r="B278" s="35"/>
    </row>
    <row r="279" spans="2:2" ht="12.75">
      <c r="B279" s="35"/>
    </row>
    <row r="280" spans="2:2" ht="12.75">
      <c r="B280" s="35"/>
    </row>
    <row r="281" spans="2:2" ht="12.75">
      <c r="B281" s="35"/>
    </row>
    <row r="282" spans="2:2" ht="12.75">
      <c r="B282" s="35"/>
    </row>
    <row r="283" spans="2:2" ht="12.75">
      <c r="B283" s="35"/>
    </row>
    <row r="284" spans="2:2" ht="12.75">
      <c r="B284" s="35"/>
    </row>
    <row r="285" spans="2:2" ht="12.75">
      <c r="B285" s="35"/>
    </row>
    <row r="286" spans="2:2" ht="12.75">
      <c r="B286" s="35"/>
    </row>
    <row r="287" spans="2:2" ht="12.75">
      <c r="B287" s="35"/>
    </row>
    <row r="288" spans="2:2" ht="12.75">
      <c r="B288" s="35"/>
    </row>
    <row r="289" spans="2:2" ht="12.75">
      <c r="B289" s="35"/>
    </row>
    <row r="290" spans="2:2" ht="12.75">
      <c r="B290" s="35"/>
    </row>
    <row r="291" spans="2:2" ht="12.75">
      <c r="B291" s="35"/>
    </row>
    <row r="292" spans="2:2" ht="12.75">
      <c r="B292" s="35"/>
    </row>
    <row r="293" spans="2:2" ht="12.75">
      <c r="B293" s="35"/>
    </row>
    <row r="294" spans="2:2" ht="12.75">
      <c r="B294" s="35"/>
    </row>
    <row r="295" spans="2:2" ht="12.75">
      <c r="B295" s="35"/>
    </row>
    <row r="296" spans="2:2" ht="12.75">
      <c r="B296" s="35"/>
    </row>
    <row r="297" spans="2:2" ht="12.75">
      <c r="B297" s="35"/>
    </row>
    <row r="298" spans="2:2" ht="12.75">
      <c r="B298" s="35"/>
    </row>
    <row r="299" spans="2:2" ht="12.75">
      <c r="B299" s="35"/>
    </row>
    <row r="300" spans="2:2" ht="12.75">
      <c r="B300" s="35"/>
    </row>
    <row r="301" spans="2:2" ht="12.75">
      <c r="B301" s="35"/>
    </row>
    <row r="302" spans="2:2" ht="12.75">
      <c r="B302" s="35"/>
    </row>
    <row r="303" spans="2:2" ht="12.75">
      <c r="B303" s="35"/>
    </row>
    <row r="304" spans="2:2" ht="12.75">
      <c r="B304" s="35"/>
    </row>
    <row r="305" spans="2:2" ht="12.75">
      <c r="B305" s="35"/>
    </row>
    <row r="306" spans="2:2" ht="12.75">
      <c r="B306" s="35"/>
    </row>
    <row r="307" spans="2:2" ht="12.75">
      <c r="B307" s="35"/>
    </row>
    <row r="308" spans="2:2" ht="12.75">
      <c r="B308" s="35"/>
    </row>
    <row r="309" spans="2:2" ht="12.75">
      <c r="B309" s="35"/>
    </row>
    <row r="310" spans="2:2" ht="12.75">
      <c r="B310" s="35"/>
    </row>
    <row r="311" spans="2:2" ht="12.75">
      <c r="B311" s="35"/>
    </row>
    <row r="312" spans="2:2" ht="12.75">
      <c r="B312" s="35"/>
    </row>
    <row r="313" spans="2:2" ht="12.75">
      <c r="B313" s="35"/>
    </row>
    <row r="314" spans="2:2" ht="12.75">
      <c r="B314" s="35"/>
    </row>
    <row r="315" spans="2:2" ht="12.75">
      <c r="B315" s="35"/>
    </row>
    <row r="316" spans="2:2" ht="12.75">
      <c r="B316" s="35"/>
    </row>
    <row r="317" spans="2:2" ht="12.75">
      <c r="B317" s="35"/>
    </row>
    <row r="318" spans="2:2" ht="12.75">
      <c r="B318" s="35"/>
    </row>
    <row r="319" spans="2:2" ht="12.75">
      <c r="B319" s="35"/>
    </row>
    <row r="320" spans="2:2" ht="12.75">
      <c r="B320" s="35"/>
    </row>
    <row r="321" spans="2:2" ht="12.75">
      <c r="B321" s="35"/>
    </row>
    <row r="322" spans="2:2" ht="12.75">
      <c r="B322" s="35"/>
    </row>
    <row r="323" spans="2:2" ht="12.75">
      <c r="B323" s="35"/>
    </row>
    <row r="324" spans="2:2" ht="12.75">
      <c r="B324" s="35"/>
    </row>
    <row r="325" spans="2:2" ht="12.75">
      <c r="B325" s="35"/>
    </row>
    <row r="326" spans="2:2" ht="12.75">
      <c r="B326" s="35"/>
    </row>
    <row r="327" spans="2:2" ht="12.75">
      <c r="B327" s="35"/>
    </row>
    <row r="328" spans="2:2" ht="12.75">
      <c r="B328" s="35"/>
    </row>
    <row r="329" spans="2:2" ht="12.75">
      <c r="B329" s="35"/>
    </row>
    <row r="330" spans="2:2" ht="12.75">
      <c r="B330" s="35"/>
    </row>
    <row r="331" spans="2:2" ht="12.75">
      <c r="B331" s="35"/>
    </row>
    <row r="332" spans="2:2" ht="12.75">
      <c r="B332" s="35"/>
    </row>
    <row r="333" spans="2:2" ht="12.75">
      <c r="B333" s="35"/>
    </row>
    <row r="334" spans="2:2" ht="12.75">
      <c r="B334" s="35"/>
    </row>
    <row r="335" spans="2:2" ht="12.75">
      <c r="B335" s="35"/>
    </row>
    <row r="336" spans="2:2" ht="12.75">
      <c r="B336" s="35"/>
    </row>
    <row r="337" spans="2:2" ht="12.75">
      <c r="B337" s="35"/>
    </row>
    <row r="338" spans="2:2" ht="12.75">
      <c r="B338" s="35"/>
    </row>
    <row r="339" spans="2:2" ht="12.75">
      <c r="B339" s="35"/>
    </row>
    <row r="340" spans="2:2" ht="12.75">
      <c r="B340" s="35"/>
    </row>
    <row r="341" spans="2:2" ht="12.75">
      <c r="B341" s="35"/>
    </row>
    <row r="342" spans="2:2" ht="12.75">
      <c r="B342" s="35"/>
    </row>
    <row r="343" spans="2:2" ht="12.75">
      <c r="B343" s="35"/>
    </row>
    <row r="344" spans="2:2" ht="12.75">
      <c r="B344" s="35"/>
    </row>
    <row r="345" spans="2:2" ht="12.75">
      <c r="B345" s="35"/>
    </row>
    <row r="346" spans="2:2" ht="12.75">
      <c r="B346" s="35"/>
    </row>
    <row r="347" spans="2:2" ht="12.75">
      <c r="B347" s="35"/>
    </row>
    <row r="348" spans="2:2" ht="12.75">
      <c r="B348" s="35"/>
    </row>
    <row r="349" spans="2:2" ht="12.75">
      <c r="B349" s="35"/>
    </row>
    <row r="350" spans="2:2" ht="12.75">
      <c r="B350" s="35"/>
    </row>
    <row r="351" spans="2:2" ht="12.75">
      <c r="B351" s="35"/>
    </row>
    <row r="352" spans="2:2" ht="12.75">
      <c r="B352" s="35"/>
    </row>
    <row r="353" spans="2:2" ht="12.75">
      <c r="B353" s="35"/>
    </row>
    <row r="354" spans="2:2" ht="12.75">
      <c r="B354" s="35"/>
    </row>
    <row r="355" spans="2:2" ht="12.75">
      <c r="B355" s="35"/>
    </row>
    <row r="356" spans="2:2" ht="12.75">
      <c r="B356" s="35"/>
    </row>
    <row r="357" spans="2:2" ht="12.75">
      <c r="B357" s="35"/>
    </row>
    <row r="358" spans="2:2" ht="12.75">
      <c r="B358" s="35"/>
    </row>
    <row r="359" spans="2:2" ht="12.75">
      <c r="B359" s="35"/>
    </row>
    <row r="360" spans="2:2" ht="12.75">
      <c r="B360" s="35"/>
    </row>
    <row r="361" spans="2:2" ht="12.75">
      <c r="B361" s="35"/>
    </row>
    <row r="362" spans="2:2" ht="12.75">
      <c r="B362" s="35"/>
    </row>
    <row r="363" spans="2:2" ht="12.75">
      <c r="B363" s="35"/>
    </row>
    <row r="364" spans="2:2" ht="12.75">
      <c r="B364" s="35"/>
    </row>
    <row r="365" spans="2:2" ht="12.75">
      <c r="B365" s="35"/>
    </row>
    <row r="366" spans="2:2" ht="12.75">
      <c r="B366" s="35"/>
    </row>
    <row r="367" spans="2:2" ht="12.75">
      <c r="B367" s="35"/>
    </row>
    <row r="368" spans="2:2" ht="12.75">
      <c r="B368" s="35"/>
    </row>
    <row r="369" spans="2:2" ht="12.75">
      <c r="B369" s="35"/>
    </row>
    <row r="370" spans="2:2" ht="12.75">
      <c r="B370" s="35"/>
    </row>
    <row r="371" spans="2:2" ht="12.75">
      <c r="B371" s="35"/>
    </row>
    <row r="372" spans="2:2" ht="12.75">
      <c r="B372" s="35"/>
    </row>
    <row r="373" spans="2:2" ht="12.75">
      <c r="B373" s="35"/>
    </row>
    <row r="374" spans="2:2" ht="12.75">
      <c r="B374" s="35"/>
    </row>
    <row r="375" spans="2:2" ht="12.75">
      <c r="B375" s="35"/>
    </row>
    <row r="376" spans="2:2" ht="12.75">
      <c r="B376" s="35"/>
    </row>
    <row r="377" spans="2:2" ht="12.75">
      <c r="B377" s="35"/>
    </row>
    <row r="378" spans="2:2" ht="12.75">
      <c r="B378" s="35"/>
    </row>
    <row r="379" spans="2:2" ht="12.75">
      <c r="B379" s="35"/>
    </row>
    <row r="380" spans="2:2" ht="12.75">
      <c r="B380" s="35"/>
    </row>
    <row r="381" spans="2:2" ht="12.75">
      <c r="B381" s="35"/>
    </row>
    <row r="382" spans="2:2" ht="12.75">
      <c r="B382" s="35"/>
    </row>
    <row r="383" spans="2:2" ht="12.75">
      <c r="B383" s="35"/>
    </row>
    <row r="384" spans="2:2" ht="12.75">
      <c r="B384" s="35"/>
    </row>
    <row r="385" spans="2:2" ht="12.75">
      <c r="B385" s="35"/>
    </row>
    <row r="386" spans="2:2" ht="12.75">
      <c r="B386" s="35"/>
    </row>
    <row r="387" spans="2:2" ht="12.75">
      <c r="B387" s="35"/>
    </row>
    <row r="388" spans="2:2" ht="12.75">
      <c r="B388" s="35"/>
    </row>
    <row r="389" spans="2:2" ht="12.75">
      <c r="B389" s="35"/>
    </row>
    <row r="390" spans="2:2" ht="12.75">
      <c r="B390" s="35"/>
    </row>
    <row r="391" spans="2:2" ht="12.75">
      <c r="B391" s="35"/>
    </row>
    <row r="392" spans="2:2" ht="12.75">
      <c r="B392" s="35"/>
    </row>
    <row r="393" spans="2:2" ht="12.75">
      <c r="B393" s="35"/>
    </row>
    <row r="394" spans="2:2" ht="12.75">
      <c r="B394" s="35"/>
    </row>
    <row r="395" spans="2:2" ht="12.75">
      <c r="B395" s="35"/>
    </row>
    <row r="396" spans="2:2" ht="12.75">
      <c r="B396" s="35"/>
    </row>
    <row r="397" spans="2:2" ht="12.75">
      <c r="B397" s="35"/>
    </row>
    <row r="398" spans="2:2" ht="12.75">
      <c r="B398" s="35"/>
    </row>
    <row r="399" spans="2:2" ht="12.75">
      <c r="B399" s="35"/>
    </row>
    <row r="400" spans="2:2" ht="12.75">
      <c r="B400" s="35"/>
    </row>
    <row r="401" spans="2:2" ht="12.75">
      <c r="B401" s="35"/>
    </row>
    <row r="402" spans="2:2" ht="12.75">
      <c r="B402" s="35"/>
    </row>
    <row r="403" spans="2:2" ht="12.75">
      <c r="B403" s="35"/>
    </row>
    <row r="404" spans="2:2" ht="12.75">
      <c r="B404" s="35"/>
    </row>
    <row r="405" spans="2:2" ht="12.75">
      <c r="B405" s="35"/>
    </row>
    <row r="406" spans="2:2" ht="12.75">
      <c r="B406" s="35"/>
    </row>
    <row r="407" spans="2:2" ht="12.75">
      <c r="B407" s="35"/>
    </row>
    <row r="408" spans="2:2" ht="12.75">
      <c r="B408" s="35"/>
    </row>
    <row r="409" spans="2:2" ht="12.75">
      <c r="B409" s="35"/>
    </row>
    <row r="410" spans="2:2" ht="12.75">
      <c r="B410" s="35"/>
    </row>
    <row r="411" spans="2:2" ht="12.75">
      <c r="B411" s="35"/>
    </row>
    <row r="412" spans="2:2" ht="12.75">
      <c r="B412" s="35"/>
    </row>
    <row r="413" spans="2:2" ht="12.75">
      <c r="B413" s="35"/>
    </row>
    <row r="414" spans="2:2" ht="12.75">
      <c r="B414" s="35"/>
    </row>
    <row r="415" spans="2:2" ht="12.75">
      <c r="B415" s="35"/>
    </row>
    <row r="416" spans="2:2" ht="12.75">
      <c r="B416" s="35"/>
    </row>
    <row r="417" spans="2:2" ht="12.75">
      <c r="B417" s="35"/>
    </row>
    <row r="418" spans="2:2" ht="12.75">
      <c r="B418" s="35"/>
    </row>
    <row r="419" spans="2:2" ht="12.75">
      <c r="B419" s="35"/>
    </row>
    <row r="420" spans="2:2" ht="12.75">
      <c r="B420" s="35"/>
    </row>
    <row r="421" spans="2:2" ht="12.75">
      <c r="B421" s="35"/>
    </row>
    <row r="422" spans="2:2" ht="12.75">
      <c r="B422" s="35"/>
    </row>
    <row r="423" spans="2:2" ht="12.75">
      <c r="B423" s="35"/>
    </row>
    <row r="424" spans="2:2" ht="12.75">
      <c r="B424" s="35"/>
    </row>
    <row r="425" spans="2:2" ht="12.75">
      <c r="B425" s="35"/>
    </row>
    <row r="426" spans="2:2" ht="12.75">
      <c r="B426" s="35"/>
    </row>
    <row r="427" spans="2:2" ht="12.75">
      <c r="B427" s="35"/>
    </row>
    <row r="428" spans="2:2" ht="12.75">
      <c r="B428" s="35"/>
    </row>
    <row r="429" spans="2:2" ht="12.75">
      <c r="B429" s="35"/>
    </row>
    <row r="430" spans="2:2" ht="12.75">
      <c r="B430" s="35"/>
    </row>
    <row r="431" spans="2:2" ht="12.75">
      <c r="B431" s="35"/>
    </row>
    <row r="432" spans="2:2" ht="12.75">
      <c r="B432" s="35"/>
    </row>
    <row r="433" spans="2:2" ht="12.75">
      <c r="B433" s="35"/>
    </row>
    <row r="434" spans="2:2" ht="12.75">
      <c r="B434" s="35"/>
    </row>
    <row r="435" spans="2:2" ht="12.75">
      <c r="B435" s="35"/>
    </row>
    <row r="436" spans="2:2" ht="12.75">
      <c r="B436" s="35"/>
    </row>
    <row r="437" spans="2:2" ht="12.75">
      <c r="B437" s="35"/>
    </row>
    <row r="438" spans="2:2" ht="12.75">
      <c r="B438" s="35"/>
    </row>
    <row r="439" spans="2:2" ht="12.75">
      <c r="B439" s="35"/>
    </row>
    <row r="440" spans="2:2" ht="12.75">
      <c r="B440" s="35"/>
    </row>
    <row r="441" spans="2:2" ht="12.75">
      <c r="B441" s="35"/>
    </row>
    <row r="442" spans="2:2" ht="12.75">
      <c r="B442" s="35"/>
    </row>
    <row r="443" spans="2:2" ht="12.75">
      <c r="B443" s="35"/>
    </row>
    <row r="444" spans="2:2" ht="12.75">
      <c r="B444" s="35"/>
    </row>
    <row r="445" spans="2:2" ht="12.75">
      <c r="B445" s="35"/>
    </row>
    <row r="446" spans="2:2" ht="12.75">
      <c r="B446" s="35"/>
    </row>
    <row r="447" spans="2:2" ht="12.75">
      <c r="B447" s="35"/>
    </row>
    <row r="448" spans="2:2" ht="12.75">
      <c r="B448" s="35"/>
    </row>
    <row r="449" spans="2:2" ht="12.75">
      <c r="B449" s="35"/>
    </row>
    <row r="450" spans="2:2" ht="12.75">
      <c r="B450" s="35"/>
    </row>
    <row r="451" spans="2:2" ht="12.75">
      <c r="B451" s="35"/>
    </row>
    <row r="452" spans="2:2" ht="12.75">
      <c r="B452" s="35"/>
    </row>
    <row r="453" spans="2:2" ht="12.75">
      <c r="B453" s="35"/>
    </row>
    <row r="454" spans="2:2" ht="12.75">
      <c r="B454" s="35"/>
    </row>
    <row r="455" spans="2:2" ht="12.75">
      <c r="B455" s="35"/>
    </row>
    <row r="456" spans="2:2" ht="12.75">
      <c r="B456" s="35"/>
    </row>
    <row r="457" spans="2:2" ht="12.75">
      <c r="B457" s="35"/>
    </row>
    <row r="458" spans="2:2" ht="12.75">
      <c r="B458" s="35"/>
    </row>
    <row r="459" spans="2:2" ht="12.75">
      <c r="B459" s="35"/>
    </row>
    <row r="460" spans="2:2" ht="12.75">
      <c r="B460" s="35"/>
    </row>
    <row r="461" spans="2:2" ht="12.75">
      <c r="B461" s="35"/>
    </row>
    <row r="462" spans="2:2" ht="12.75">
      <c r="B462" s="35"/>
    </row>
    <row r="463" spans="2:2" ht="12.75">
      <c r="B463" s="35"/>
    </row>
    <row r="464" spans="2:2" ht="12.75">
      <c r="B464" s="35"/>
    </row>
    <row r="465" spans="2:2" ht="12.75">
      <c r="B465" s="35"/>
    </row>
    <row r="466" spans="2:2" ht="12.75">
      <c r="B466" s="35"/>
    </row>
    <row r="467" spans="2:2" ht="12.75">
      <c r="B467" s="35"/>
    </row>
    <row r="468" spans="2:2" ht="12.75">
      <c r="B468" s="35"/>
    </row>
    <row r="469" spans="2:2" ht="12.75">
      <c r="B469" s="35"/>
    </row>
    <row r="470" spans="2:2" ht="12.75">
      <c r="B470" s="35"/>
    </row>
    <row r="471" spans="2:2" ht="12.75">
      <c r="B471" s="35"/>
    </row>
    <row r="472" spans="2:2" ht="12.75">
      <c r="B472" s="35"/>
    </row>
    <row r="473" spans="2:2" ht="12.75">
      <c r="B473" s="35"/>
    </row>
    <row r="474" spans="2:2" ht="12.75">
      <c r="B474" s="35"/>
    </row>
    <row r="475" spans="2:2" ht="12.75">
      <c r="B475" s="35"/>
    </row>
    <row r="476" spans="2:2" ht="12.75">
      <c r="B476" s="35"/>
    </row>
    <row r="477" spans="2:2" ht="12.75">
      <c r="B477" s="35"/>
    </row>
    <row r="478" spans="2:2" ht="12.75">
      <c r="B478" s="35"/>
    </row>
    <row r="479" spans="2:2" ht="12.75">
      <c r="B479" s="35"/>
    </row>
    <row r="480" spans="2:2" ht="12.75">
      <c r="B480" s="35"/>
    </row>
    <row r="481" spans="2:2" ht="12.75">
      <c r="B481" s="35"/>
    </row>
    <row r="482" spans="2:2" ht="12.75">
      <c r="B482" s="35"/>
    </row>
    <row r="483" spans="2:2" ht="12.75">
      <c r="B483" s="35"/>
    </row>
    <row r="484" spans="2:2" ht="12.75">
      <c r="B484" s="35"/>
    </row>
    <row r="485" spans="2:2" ht="12.75">
      <c r="B485" s="35"/>
    </row>
    <row r="486" spans="2:2" ht="12.75">
      <c r="B486" s="35"/>
    </row>
    <row r="487" spans="2:2" ht="12.75">
      <c r="B487" s="35"/>
    </row>
    <row r="488" spans="2:2" ht="12.75">
      <c r="B488" s="35"/>
    </row>
    <row r="489" spans="2:2" ht="12.75">
      <c r="B489" s="35"/>
    </row>
    <row r="490" spans="2:2" ht="12.75">
      <c r="B490" s="35"/>
    </row>
    <row r="491" spans="2:2" ht="12.75">
      <c r="B491" s="35"/>
    </row>
    <row r="492" spans="2:2" ht="12.75">
      <c r="B492" s="35"/>
    </row>
    <row r="493" spans="2:2" ht="12.75">
      <c r="B493" s="35"/>
    </row>
    <row r="494" spans="2:2" ht="12.75">
      <c r="B494" s="35"/>
    </row>
    <row r="495" spans="2:2" ht="12.75">
      <c r="B495" s="35"/>
    </row>
    <row r="496" spans="2:2" ht="12.75">
      <c r="B496" s="35"/>
    </row>
    <row r="497" spans="2:2" ht="12.75">
      <c r="B497" s="35"/>
    </row>
    <row r="498" spans="2:2" ht="12.75">
      <c r="B498" s="35"/>
    </row>
    <row r="499" spans="2:2" ht="12.75">
      <c r="B499" s="35"/>
    </row>
    <row r="500" spans="2:2" ht="12.75">
      <c r="B500" s="35"/>
    </row>
    <row r="501" spans="2:2" ht="12.75">
      <c r="B501" s="35"/>
    </row>
    <row r="502" spans="2:2" ht="12.75">
      <c r="B502" s="35"/>
    </row>
    <row r="503" spans="2:2" ht="12.75">
      <c r="B503" s="35"/>
    </row>
    <row r="504" spans="2:2" ht="12.75">
      <c r="B504" s="35"/>
    </row>
    <row r="505" spans="2:2" ht="12.75">
      <c r="B505" s="35"/>
    </row>
    <row r="506" spans="2:2" ht="12.75">
      <c r="B506" s="35"/>
    </row>
    <row r="507" spans="2:2" ht="12.75">
      <c r="B507" s="35"/>
    </row>
    <row r="508" spans="2:2" ht="12.75">
      <c r="B508" s="35"/>
    </row>
    <row r="509" spans="2:2" ht="12.75">
      <c r="B509" s="35"/>
    </row>
    <row r="510" spans="2:2" ht="12.75">
      <c r="B510" s="35"/>
    </row>
    <row r="511" spans="2:2" ht="12.75">
      <c r="B511" s="35"/>
    </row>
    <row r="512" spans="2:2" ht="12.75">
      <c r="B512" s="35"/>
    </row>
    <row r="513" spans="2:2" ht="12.75">
      <c r="B513" s="35"/>
    </row>
    <row r="514" spans="2:2" ht="12.75">
      <c r="B514" s="35"/>
    </row>
    <row r="515" spans="2:2" ht="12.75">
      <c r="B515" s="35"/>
    </row>
    <row r="516" spans="2:2" ht="12.75">
      <c r="B516" s="35"/>
    </row>
    <row r="517" spans="2:2" ht="12.75">
      <c r="B517" s="35"/>
    </row>
    <row r="518" spans="2:2" ht="12.75">
      <c r="B518" s="35"/>
    </row>
    <row r="519" spans="2:2" ht="12.75">
      <c r="B519" s="35"/>
    </row>
    <row r="520" spans="2:2" ht="12.75">
      <c r="B520" s="35"/>
    </row>
    <row r="521" spans="2:2" ht="12.75">
      <c r="B521" s="35"/>
    </row>
    <row r="522" spans="2:2" ht="12.75">
      <c r="B522" s="35"/>
    </row>
    <row r="523" spans="2:2" ht="12.75">
      <c r="B523" s="35"/>
    </row>
    <row r="524" spans="2:2" ht="12.75">
      <c r="B524" s="35"/>
    </row>
    <row r="525" spans="2:2" ht="12.75">
      <c r="B525" s="35"/>
    </row>
    <row r="526" spans="2:2" ht="12.75">
      <c r="B526" s="35"/>
    </row>
    <row r="527" spans="2:2" ht="12.75">
      <c r="B527" s="35"/>
    </row>
    <row r="528" spans="2:2" ht="12.75">
      <c r="B528" s="35"/>
    </row>
    <row r="529" spans="2:2" ht="12.75">
      <c r="B529" s="35"/>
    </row>
    <row r="530" spans="2:2" ht="12.75">
      <c r="B530" s="35"/>
    </row>
    <row r="531" spans="2:2" ht="12.75">
      <c r="B531" s="35"/>
    </row>
    <row r="532" spans="2:2" ht="12.75">
      <c r="B532" s="35"/>
    </row>
    <row r="533" spans="2:2" ht="12.75">
      <c r="B533" s="35"/>
    </row>
    <row r="534" spans="2:2" ht="12.75">
      <c r="B534" s="35"/>
    </row>
    <row r="535" spans="2:2" ht="12.75">
      <c r="B535" s="35"/>
    </row>
    <row r="536" spans="2:2" ht="12.75">
      <c r="B536" s="35"/>
    </row>
    <row r="537" spans="2:2" ht="12.75">
      <c r="B537" s="35"/>
    </row>
    <row r="538" spans="2:2" ht="12.75">
      <c r="B538" s="35"/>
    </row>
    <row r="539" spans="2:2" ht="12.75">
      <c r="B539" s="35"/>
    </row>
    <row r="540" spans="2:2" ht="12.75">
      <c r="B540" s="35"/>
    </row>
    <row r="541" spans="2:2" ht="12.75">
      <c r="B541" s="35"/>
    </row>
    <row r="542" spans="2:2" ht="12.75">
      <c r="B542" s="35"/>
    </row>
    <row r="543" spans="2:2" ht="12.75">
      <c r="B543" s="35"/>
    </row>
    <row r="544" spans="2:2" ht="12.75">
      <c r="B544" s="35"/>
    </row>
    <row r="545" spans="2:2" ht="12.75">
      <c r="B545" s="35"/>
    </row>
    <row r="546" spans="2:2" ht="12.75">
      <c r="B546" s="35"/>
    </row>
    <row r="547" spans="2:2" ht="12.75">
      <c r="B547" s="35"/>
    </row>
    <row r="548" spans="2:2" ht="12.75">
      <c r="B548" s="35"/>
    </row>
    <row r="549" spans="2:2" ht="12.75">
      <c r="B549" s="35"/>
    </row>
    <row r="550" spans="2:2" ht="12.75">
      <c r="B550" s="35"/>
    </row>
    <row r="551" spans="2:2" ht="12.75">
      <c r="B551" s="35"/>
    </row>
    <row r="552" spans="2:2" ht="12.75">
      <c r="B552" s="35"/>
    </row>
    <row r="553" spans="2:2" ht="12.75">
      <c r="B553" s="35"/>
    </row>
    <row r="554" spans="2:2" ht="12.75">
      <c r="B554" s="35"/>
    </row>
    <row r="555" spans="2:2" ht="12.75">
      <c r="B555" s="35"/>
    </row>
    <row r="556" spans="2:2" ht="12.75">
      <c r="B556" s="35"/>
    </row>
    <row r="557" spans="2:2" ht="12.75">
      <c r="B557" s="35"/>
    </row>
    <row r="558" spans="2:2" ht="12.75">
      <c r="B558" s="35"/>
    </row>
    <row r="559" spans="2:2" ht="12.75">
      <c r="B559" s="35"/>
    </row>
    <row r="560" spans="2:2" ht="12.75">
      <c r="B560" s="35"/>
    </row>
    <row r="561" spans="2:2" ht="12.75">
      <c r="B561" s="35"/>
    </row>
    <row r="562" spans="2:2" ht="12.75">
      <c r="B562" s="35"/>
    </row>
    <row r="563" spans="2:2" ht="12.75">
      <c r="B563" s="35"/>
    </row>
    <row r="564" spans="2:2" ht="12.75">
      <c r="B564" s="35"/>
    </row>
    <row r="565" spans="2:2" ht="12.75">
      <c r="B565" s="35"/>
    </row>
    <row r="566" spans="2:2" ht="12.75">
      <c r="B566" s="35"/>
    </row>
    <row r="567" spans="2:2" ht="12.75">
      <c r="B567" s="35"/>
    </row>
    <row r="568" spans="2:2" ht="12.75">
      <c r="B568" s="35"/>
    </row>
    <row r="569" spans="2:2" ht="12.75">
      <c r="B569" s="35"/>
    </row>
    <row r="570" spans="2:2" ht="12.75">
      <c r="B570" s="35"/>
    </row>
    <row r="571" spans="2:2" ht="12.75">
      <c r="B571" s="35"/>
    </row>
    <row r="572" spans="2:2" ht="12.75">
      <c r="B572" s="35"/>
    </row>
    <row r="573" spans="2:2" ht="12.75">
      <c r="B573" s="35"/>
    </row>
    <row r="574" spans="2:2" ht="12.75">
      <c r="B574" s="35"/>
    </row>
    <row r="575" spans="2:2" ht="12.75">
      <c r="B575" s="35"/>
    </row>
    <row r="576" spans="2:2" ht="12.75">
      <c r="B576" s="35"/>
    </row>
    <row r="577" spans="2:2" ht="12.75">
      <c r="B577" s="35"/>
    </row>
    <row r="578" spans="2:2" ht="12.75">
      <c r="B578" s="35"/>
    </row>
    <row r="579" spans="2:2" ht="12.75">
      <c r="B579" s="35"/>
    </row>
    <row r="580" spans="2:2" ht="12.75">
      <c r="B580" s="35"/>
    </row>
    <row r="581" spans="2:2" ht="12.75">
      <c r="B581" s="35"/>
    </row>
    <row r="582" spans="2:2" ht="12.75">
      <c r="B582" s="35"/>
    </row>
    <row r="583" spans="2:2" ht="12.75">
      <c r="B583" s="35"/>
    </row>
    <row r="584" spans="2:2" ht="12.75">
      <c r="B584" s="35"/>
    </row>
    <row r="585" spans="2:2" ht="12.75">
      <c r="B585" s="35"/>
    </row>
    <row r="586" spans="2:2" ht="12.75">
      <c r="B586" s="35"/>
    </row>
    <row r="587" spans="2:2" ht="12.75">
      <c r="B587" s="35"/>
    </row>
    <row r="588" spans="2:2" ht="12.75">
      <c r="B588" s="35"/>
    </row>
    <row r="589" spans="2:2" ht="12.75">
      <c r="B589" s="35"/>
    </row>
    <row r="590" spans="2:2" ht="12.75">
      <c r="B590" s="35"/>
    </row>
    <row r="591" spans="2:2" ht="12.75">
      <c r="B591" s="35"/>
    </row>
    <row r="592" spans="2:2" ht="12.75">
      <c r="B592" s="35"/>
    </row>
    <row r="593" spans="2:2" ht="12.75">
      <c r="B593" s="35"/>
    </row>
    <row r="594" spans="2:2" ht="12.75">
      <c r="B594" s="35"/>
    </row>
    <row r="595" spans="2:2" ht="12.75">
      <c r="B595" s="35"/>
    </row>
    <row r="596" spans="2:2" ht="12.75">
      <c r="B596" s="35"/>
    </row>
    <row r="597" spans="2:2" ht="12.75">
      <c r="B597" s="35"/>
    </row>
    <row r="598" spans="2:2" ht="12.75">
      <c r="B598" s="35"/>
    </row>
    <row r="599" spans="2:2" ht="12.75">
      <c r="B599" s="35"/>
    </row>
    <row r="600" spans="2:2" ht="12.75">
      <c r="B600" s="35"/>
    </row>
    <row r="601" spans="2:2" ht="12.75">
      <c r="B601" s="35"/>
    </row>
    <row r="602" spans="2:2" ht="12.75">
      <c r="B602" s="35"/>
    </row>
    <row r="603" spans="2:2" ht="12.75">
      <c r="B603" s="35"/>
    </row>
    <row r="604" spans="2:2" ht="12.75">
      <c r="B604" s="35"/>
    </row>
    <row r="605" spans="2:2" ht="12.75">
      <c r="B605" s="35"/>
    </row>
    <row r="606" spans="2:2" ht="12.75">
      <c r="B606" s="35"/>
    </row>
    <row r="607" spans="2:2" ht="12.75">
      <c r="B607" s="35"/>
    </row>
    <row r="608" spans="2:2" ht="12.75">
      <c r="B608" s="35"/>
    </row>
    <row r="609" spans="2:2" ht="12.75">
      <c r="B609" s="35"/>
    </row>
    <row r="610" spans="2:2" ht="12.75">
      <c r="B610" s="35"/>
    </row>
    <row r="611" spans="2:2" ht="12.75">
      <c r="B611" s="35"/>
    </row>
    <row r="612" spans="2:2" ht="12.75">
      <c r="B612" s="35"/>
    </row>
    <row r="613" spans="2:2" ht="12.75">
      <c r="B613" s="35"/>
    </row>
    <row r="614" spans="2:2" ht="12.75">
      <c r="B614" s="35"/>
    </row>
    <row r="615" spans="2:2" ht="12.75">
      <c r="B615" s="35"/>
    </row>
    <row r="616" spans="2:2" ht="12.75">
      <c r="B616" s="35"/>
    </row>
    <row r="617" spans="2:2" ht="12.75">
      <c r="B617" s="35"/>
    </row>
    <row r="618" spans="2:2" ht="12.75">
      <c r="B618" s="35"/>
    </row>
    <row r="619" spans="2:2" ht="12.75">
      <c r="B619" s="35"/>
    </row>
    <row r="620" spans="2:2" ht="12.75">
      <c r="B620" s="35"/>
    </row>
    <row r="621" spans="2:2" ht="12.75">
      <c r="B621" s="35"/>
    </row>
    <row r="622" spans="2:2" ht="12.75">
      <c r="B622" s="35"/>
    </row>
    <row r="623" spans="2:2" ht="12.75">
      <c r="B623" s="35"/>
    </row>
    <row r="624" spans="2:2" ht="12.75">
      <c r="B624" s="35"/>
    </row>
    <row r="625" spans="2:2" ht="12.75">
      <c r="B625" s="35"/>
    </row>
    <row r="626" spans="2:2" ht="12.75">
      <c r="B626" s="35"/>
    </row>
    <row r="627" spans="2:2" ht="12.75">
      <c r="B627" s="35"/>
    </row>
    <row r="628" spans="2:2" ht="12.75">
      <c r="B628" s="35"/>
    </row>
    <row r="629" spans="2:2" ht="12.75">
      <c r="B629" s="35"/>
    </row>
    <row r="630" spans="2:2" ht="12.75">
      <c r="B630" s="35"/>
    </row>
    <row r="631" spans="2:2" ht="12.75">
      <c r="B631" s="35"/>
    </row>
    <row r="632" spans="2:2" ht="12.75">
      <c r="B632" s="35"/>
    </row>
    <row r="633" spans="2:2" ht="12.75">
      <c r="B633" s="35"/>
    </row>
    <row r="634" spans="2:2" ht="12.75">
      <c r="B634" s="35"/>
    </row>
    <row r="635" spans="2:2" ht="12.75">
      <c r="B635" s="35"/>
    </row>
    <row r="636" spans="2:2" ht="12.75">
      <c r="B636" s="35"/>
    </row>
    <row r="637" spans="2:2" ht="12.75">
      <c r="B637" s="35"/>
    </row>
    <row r="638" spans="2:2" ht="12.75">
      <c r="B638" s="35"/>
    </row>
    <row r="639" spans="2:2" ht="12.75">
      <c r="B639" s="35"/>
    </row>
    <row r="640" spans="2:2" ht="12.75">
      <c r="B640" s="35"/>
    </row>
    <row r="641" spans="2:2" ht="12.75">
      <c r="B641" s="35"/>
    </row>
    <row r="642" spans="2:2" ht="12.75">
      <c r="B642" s="35"/>
    </row>
    <row r="643" spans="2:2" ht="12.75">
      <c r="B643" s="35"/>
    </row>
    <row r="644" spans="2:2" ht="12.75">
      <c r="B644" s="35"/>
    </row>
    <row r="645" spans="2:2" ht="12.75">
      <c r="B645" s="35"/>
    </row>
    <row r="646" spans="2:2" ht="12.75">
      <c r="B646" s="35"/>
    </row>
    <row r="647" spans="2:2" ht="12.75">
      <c r="B647" s="35"/>
    </row>
    <row r="648" spans="2:2" ht="12.75">
      <c r="B648" s="35"/>
    </row>
    <row r="649" spans="2:2" ht="12.75">
      <c r="B649" s="35"/>
    </row>
    <row r="650" spans="2:2" ht="12.75">
      <c r="B650" s="35"/>
    </row>
    <row r="651" spans="2:2" ht="12.75">
      <c r="B651" s="35"/>
    </row>
    <row r="652" spans="2:2" ht="12.75">
      <c r="B652" s="35"/>
    </row>
    <row r="653" spans="2:2" ht="12.75">
      <c r="B653" s="35"/>
    </row>
    <row r="654" spans="2:2" ht="12.75">
      <c r="B654" s="35"/>
    </row>
    <row r="655" spans="2:2" ht="12.75">
      <c r="B655" s="35"/>
    </row>
    <row r="656" spans="2:2" ht="12.75">
      <c r="B656" s="35"/>
    </row>
    <row r="657" spans="2:2" ht="12.75">
      <c r="B657" s="35"/>
    </row>
    <row r="658" spans="2:2" ht="12.75">
      <c r="B658" s="35"/>
    </row>
    <row r="659" spans="2:2" ht="12.75">
      <c r="B659" s="35"/>
    </row>
    <row r="660" spans="2:2" ht="12.75">
      <c r="B660" s="35"/>
    </row>
    <row r="661" spans="2:2" ht="12.75">
      <c r="B661" s="35"/>
    </row>
    <row r="662" spans="2:2" ht="12.75">
      <c r="B662" s="35"/>
    </row>
    <row r="663" spans="2:2" ht="12.75">
      <c r="B663" s="35"/>
    </row>
    <row r="664" spans="2:2" ht="12.75">
      <c r="B664" s="35"/>
    </row>
    <row r="665" spans="2:2" ht="12.75">
      <c r="B665" s="35"/>
    </row>
    <row r="666" spans="2:2" ht="12.75">
      <c r="B666" s="35"/>
    </row>
    <row r="667" spans="2:2" ht="12.75">
      <c r="B667" s="35"/>
    </row>
    <row r="668" spans="2:2" ht="12.75">
      <c r="B668" s="35"/>
    </row>
    <row r="669" spans="2:2" ht="12.75">
      <c r="B669" s="35"/>
    </row>
    <row r="670" spans="2:2" ht="12.75">
      <c r="B670" s="35"/>
    </row>
    <row r="671" spans="2:2" ht="12.75">
      <c r="B671" s="35"/>
    </row>
    <row r="672" spans="2:2" ht="12.75">
      <c r="B672" s="35"/>
    </row>
    <row r="673" spans="2:2" ht="12.75">
      <c r="B673" s="35"/>
    </row>
    <row r="674" spans="2:2" ht="12.75">
      <c r="B674" s="35"/>
    </row>
    <row r="675" spans="2:2" ht="12.75">
      <c r="B675" s="35"/>
    </row>
    <row r="676" spans="2:2" ht="12.75">
      <c r="B676" s="35"/>
    </row>
    <row r="677" spans="2:2" ht="12.75">
      <c r="B677" s="35"/>
    </row>
    <row r="678" spans="2:2" ht="12.75">
      <c r="B678" s="35"/>
    </row>
    <row r="679" spans="2:2" ht="12.75">
      <c r="B679" s="35"/>
    </row>
    <row r="680" spans="2:2" ht="12.75">
      <c r="B680" s="35"/>
    </row>
    <row r="681" spans="2:2" ht="12.75">
      <c r="B681" s="35"/>
    </row>
    <row r="682" spans="2:2" ht="12.75">
      <c r="B682" s="35"/>
    </row>
    <row r="683" spans="2:2" ht="12.75">
      <c r="B683" s="35"/>
    </row>
    <row r="684" spans="2:2" ht="12.75">
      <c r="B684" s="35"/>
    </row>
    <row r="685" spans="2:2" ht="12.75">
      <c r="B685" s="35"/>
    </row>
    <row r="686" spans="2:2" ht="12.75">
      <c r="B686" s="35"/>
    </row>
    <row r="687" spans="2:2" ht="12.75">
      <c r="B687" s="35"/>
    </row>
    <row r="688" spans="2:2" ht="12.75">
      <c r="B688" s="35"/>
    </row>
    <row r="689" spans="2:2" ht="12.75">
      <c r="B689" s="35"/>
    </row>
    <row r="690" spans="2:2" ht="12.75">
      <c r="B690" s="35"/>
    </row>
    <row r="691" spans="2:2" ht="12.75">
      <c r="B691" s="35"/>
    </row>
    <row r="692" spans="2:2" ht="12.75">
      <c r="B692" s="35"/>
    </row>
    <row r="693" spans="2:2" ht="12.75">
      <c r="B693" s="35"/>
    </row>
    <row r="694" spans="2:2" ht="12.75">
      <c r="B694" s="35"/>
    </row>
    <row r="695" spans="2:2" ht="12.75">
      <c r="B695" s="35"/>
    </row>
    <row r="696" spans="2:2" ht="12.75">
      <c r="B696" s="35"/>
    </row>
    <row r="697" spans="2:2" ht="12.75">
      <c r="B697" s="35"/>
    </row>
    <row r="698" spans="2:2" ht="12.75">
      <c r="B698" s="35"/>
    </row>
    <row r="699" spans="2:2" ht="12.75">
      <c r="B699" s="35"/>
    </row>
    <row r="700" spans="2:2" ht="12.75">
      <c r="B700" s="35"/>
    </row>
    <row r="701" spans="2:2" ht="12.75">
      <c r="B701" s="35"/>
    </row>
    <row r="702" spans="2:2" ht="12.75">
      <c r="B702" s="35"/>
    </row>
    <row r="703" spans="2:2" ht="12.75">
      <c r="B703" s="35"/>
    </row>
    <row r="704" spans="2:2" ht="12.75">
      <c r="B704" s="35"/>
    </row>
    <row r="705" spans="2:2" ht="12.75">
      <c r="B705" s="35"/>
    </row>
    <row r="706" spans="2:2" ht="12.75">
      <c r="B706" s="35"/>
    </row>
    <row r="707" spans="2:2" ht="12.75">
      <c r="B707" s="35"/>
    </row>
    <row r="708" spans="2:2" ht="12.75">
      <c r="B708" s="35"/>
    </row>
    <row r="709" spans="2:2" ht="12.75">
      <c r="B709" s="35"/>
    </row>
    <row r="710" spans="2:2" ht="12.75">
      <c r="B710" s="35"/>
    </row>
    <row r="711" spans="2:2" ht="12.75">
      <c r="B711" s="35"/>
    </row>
    <row r="712" spans="2:2" ht="12.75">
      <c r="B712" s="35"/>
    </row>
    <row r="713" spans="2:2" ht="12.75">
      <c r="B713" s="35"/>
    </row>
    <row r="714" spans="2:2" ht="12.75">
      <c r="B714" s="35"/>
    </row>
    <row r="715" spans="2:2" ht="12.75">
      <c r="B715" s="35"/>
    </row>
    <row r="716" spans="2:2" ht="12.75">
      <c r="B716" s="35"/>
    </row>
    <row r="717" spans="2:2" ht="12.75">
      <c r="B717" s="35"/>
    </row>
    <row r="718" spans="2:2" ht="12.75">
      <c r="B718" s="35"/>
    </row>
    <row r="719" spans="2:2" ht="12.75">
      <c r="B719" s="35"/>
    </row>
    <row r="720" spans="2:2" ht="12.75">
      <c r="B720" s="35"/>
    </row>
    <row r="721" spans="2:2" ht="12.75">
      <c r="B721" s="35"/>
    </row>
    <row r="722" spans="2:2" ht="12.75">
      <c r="B722" s="35"/>
    </row>
    <row r="723" spans="2:2" ht="12.75">
      <c r="B723" s="35"/>
    </row>
    <row r="724" spans="2:2" ht="12.75">
      <c r="B724" s="35"/>
    </row>
    <row r="725" spans="2:2" ht="12.75">
      <c r="B725" s="35"/>
    </row>
    <row r="726" spans="2:2" ht="12.75">
      <c r="B726" s="35"/>
    </row>
    <row r="727" spans="2:2" ht="12.75">
      <c r="B727" s="35"/>
    </row>
    <row r="728" spans="2:2" ht="12.75">
      <c r="B728" s="35"/>
    </row>
    <row r="729" spans="2:2" ht="12.75">
      <c r="B729" s="35"/>
    </row>
    <row r="730" spans="2:2" ht="12.75">
      <c r="B730" s="35"/>
    </row>
    <row r="731" spans="2:2" ht="12.75">
      <c r="B731" s="35"/>
    </row>
    <row r="732" spans="2:2" ht="12.75">
      <c r="B732" s="35"/>
    </row>
    <row r="733" spans="2:2" ht="12.75">
      <c r="B733" s="35"/>
    </row>
    <row r="734" spans="2:2" ht="12.75">
      <c r="B734" s="35"/>
    </row>
    <row r="735" spans="2:2" ht="12.75">
      <c r="B735" s="35"/>
    </row>
    <row r="736" spans="2:2" ht="12.75">
      <c r="B736" s="35"/>
    </row>
    <row r="737" spans="2:2" ht="12.75">
      <c r="B737" s="35"/>
    </row>
    <row r="738" spans="2:2" ht="12.75">
      <c r="B738" s="35"/>
    </row>
    <row r="739" spans="2:2" ht="12.75">
      <c r="B739" s="35"/>
    </row>
    <row r="740" spans="2:2" ht="12.75">
      <c r="B740" s="35"/>
    </row>
    <row r="741" spans="2:2" ht="12.75">
      <c r="B741" s="35"/>
    </row>
    <row r="742" spans="2:2" ht="12.75">
      <c r="B742" s="35"/>
    </row>
    <row r="743" spans="2:2" ht="12.75">
      <c r="B743" s="35"/>
    </row>
    <row r="744" spans="2:2" ht="12.75">
      <c r="B744" s="35"/>
    </row>
    <row r="745" spans="2:2" ht="12.75">
      <c r="B745" s="35"/>
    </row>
    <row r="746" spans="2:2" ht="12.75">
      <c r="B746" s="35"/>
    </row>
    <row r="747" spans="2:2" ht="12.75">
      <c r="B747" s="35"/>
    </row>
    <row r="748" spans="2:2" ht="12.75">
      <c r="B748" s="35"/>
    </row>
    <row r="749" spans="2:2" ht="12.75">
      <c r="B749" s="35"/>
    </row>
    <row r="750" spans="2:2" ht="12.75">
      <c r="B750" s="35"/>
    </row>
    <row r="751" spans="2:2" ht="12.75">
      <c r="B751" s="35"/>
    </row>
    <row r="752" spans="2:2" ht="12.75">
      <c r="B752" s="35"/>
    </row>
    <row r="753" spans="2:2" ht="12.75">
      <c r="B753" s="35"/>
    </row>
    <row r="754" spans="2:2" ht="12.75">
      <c r="B754" s="35"/>
    </row>
    <row r="755" spans="2:2" ht="12.75">
      <c r="B755" s="35"/>
    </row>
    <row r="756" spans="2:2" ht="12.75">
      <c r="B756" s="35"/>
    </row>
    <row r="757" spans="2:2" ht="12.75">
      <c r="B757" s="35"/>
    </row>
    <row r="758" spans="2:2" ht="12.75">
      <c r="B758" s="35"/>
    </row>
    <row r="759" spans="2:2" ht="12.75">
      <c r="B759" s="35"/>
    </row>
    <row r="760" spans="2:2" ht="12.75">
      <c r="B760" s="35"/>
    </row>
    <row r="761" spans="2:2" ht="12.75">
      <c r="B761" s="35"/>
    </row>
    <row r="762" spans="2:2" ht="12.75">
      <c r="B762" s="35"/>
    </row>
    <row r="763" spans="2:2" ht="12.75">
      <c r="B763" s="35"/>
    </row>
    <row r="764" spans="2:2" ht="12.75">
      <c r="B764" s="35"/>
    </row>
    <row r="765" spans="2:2" ht="12.75">
      <c r="B765" s="35"/>
    </row>
    <row r="766" spans="2:2" ht="12.75">
      <c r="B766" s="35"/>
    </row>
    <row r="767" spans="2:2" ht="12.75">
      <c r="B767" s="35"/>
    </row>
    <row r="768" spans="2:2" ht="12.75">
      <c r="B768" s="35"/>
    </row>
    <row r="769" spans="2:2" ht="12.75">
      <c r="B769" s="35"/>
    </row>
    <row r="770" spans="2:2" ht="12.75">
      <c r="B770" s="35"/>
    </row>
    <row r="771" spans="2:2" ht="12.75">
      <c r="B771" s="35"/>
    </row>
    <row r="772" spans="2:2" ht="12.75">
      <c r="B772" s="35"/>
    </row>
    <row r="773" spans="2:2" ht="12.75">
      <c r="B773" s="35"/>
    </row>
    <row r="774" spans="2:2" ht="12.75">
      <c r="B774" s="35"/>
    </row>
    <row r="775" spans="2:2" ht="12.75">
      <c r="B775" s="35"/>
    </row>
    <row r="776" spans="2:2" ht="12.75">
      <c r="B776" s="35"/>
    </row>
    <row r="777" spans="2:2" ht="12.75">
      <c r="B777" s="35"/>
    </row>
    <row r="778" spans="2:2" ht="12.75">
      <c r="B778" s="35"/>
    </row>
    <row r="779" spans="2:2" ht="12.75">
      <c r="B779" s="35"/>
    </row>
    <row r="780" spans="2:2" ht="12.75">
      <c r="B780" s="35"/>
    </row>
    <row r="781" spans="2:2" ht="12.75">
      <c r="B781" s="35"/>
    </row>
    <row r="782" spans="2:2" ht="12.75">
      <c r="B782" s="35"/>
    </row>
    <row r="783" spans="2:2" ht="12.75">
      <c r="B783" s="35"/>
    </row>
    <row r="784" spans="2:2" ht="12.75">
      <c r="B784" s="35"/>
    </row>
    <row r="785" spans="2:2" ht="12.75">
      <c r="B785" s="35"/>
    </row>
    <row r="786" spans="2:2" ht="12.75">
      <c r="B786" s="35"/>
    </row>
    <row r="787" spans="2:2" ht="12.75">
      <c r="B787" s="35"/>
    </row>
    <row r="788" spans="2:2" ht="12.75">
      <c r="B788" s="35"/>
    </row>
    <row r="789" spans="2:2" ht="12.75">
      <c r="B789" s="35"/>
    </row>
    <row r="790" spans="2:2" ht="12.75">
      <c r="B790" s="35"/>
    </row>
    <row r="791" spans="2:2" ht="12.75">
      <c r="B791" s="35"/>
    </row>
    <row r="792" spans="2:2" ht="12.75">
      <c r="B792" s="35"/>
    </row>
    <row r="793" spans="2:2" ht="12.75">
      <c r="B793" s="35"/>
    </row>
    <row r="794" spans="2:2" ht="12.75">
      <c r="B794" s="35"/>
    </row>
    <row r="795" spans="2:2" ht="12.75">
      <c r="B795" s="35"/>
    </row>
    <row r="796" spans="2:2" ht="12.75">
      <c r="B796" s="35"/>
    </row>
    <row r="797" spans="2:2" ht="12.75">
      <c r="B797" s="35"/>
    </row>
    <row r="798" spans="2:2" ht="12.75">
      <c r="B798" s="35"/>
    </row>
    <row r="799" spans="2:2" ht="12.75">
      <c r="B799" s="35"/>
    </row>
    <row r="800" spans="2:2" ht="12.75">
      <c r="B800" s="35"/>
    </row>
    <row r="801" spans="2:2" ht="12.75">
      <c r="B801" s="35"/>
    </row>
    <row r="802" spans="2:2" ht="12.75">
      <c r="B802" s="35"/>
    </row>
    <row r="803" spans="2:2" ht="12.75">
      <c r="B803" s="35"/>
    </row>
    <row r="804" spans="2:2" ht="12.75">
      <c r="B804" s="35"/>
    </row>
    <row r="805" spans="2:2" ht="12.75">
      <c r="B805" s="35"/>
    </row>
    <row r="806" spans="2:2" ht="12.75">
      <c r="B806" s="35"/>
    </row>
    <row r="807" spans="2:2" ht="12.75">
      <c r="B807" s="35"/>
    </row>
    <row r="808" spans="2:2" ht="12.75">
      <c r="B808" s="35"/>
    </row>
    <row r="809" spans="2:2" ht="12.75">
      <c r="B809" s="35"/>
    </row>
    <row r="810" spans="2:2" ht="12.75">
      <c r="B810" s="35"/>
    </row>
    <row r="811" spans="2:2" ht="12.75">
      <c r="B811" s="35"/>
    </row>
    <row r="812" spans="2:2" ht="12.75">
      <c r="B812" s="35"/>
    </row>
    <row r="813" spans="2:2" ht="12.75">
      <c r="B813" s="35"/>
    </row>
    <row r="814" spans="2:2" ht="12.75">
      <c r="B814" s="35"/>
    </row>
    <row r="815" spans="2:2" ht="12.75">
      <c r="B815" s="35"/>
    </row>
    <row r="816" spans="2:2" ht="12.75">
      <c r="B816" s="35"/>
    </row>
    <row r="817" spans="2:2" ht="12.75">
      <c r="B817" s="35"/>
    </row>
    <row r="818" spans="2:2" ht="12.75">
      <c r="B818" s="35"/>
    </row>
    <row r="819" spans="2:2" ht="12.75">
      <c r="B819" s="35"/>
    </row>
    <row r="820" spans="2:2" ht="12.75">
      <c r="B820" s="35"/>
    </row>
    <row r="821" spans="2:2" ht="12.75">
      <c r="B821" s="35"/>
    </row>
    <row r="822" spans="2:2" ht="12.75">
      <c r="B822" s="35"/>
    </row>
    <row r="823" spans="2:2" ht="12.75">
      <c r="B823" s="35"/>
    </row>
    <row r="824" spans="2:2" ht="12.75">
      <c r="B824" s="35"/>
    </row>
    <row r="825" spans="2:2" ht="12.75">
      <c r="B825" s="35"/>
    </row>
    <row r="826" spans="2:2" ht="12.75">
      <c r="B826" s="35"/>
    </row>
    <row r="827" spans="2:2" ht="12.75">
      <c r="B827" s="35"/>
    </row>
    <row r="828" spans="2:2" ht="12.75">
      <c r="B828" s="35"/>
    </row>
    <row r="829" spans="2:2" ht="12.75">
      <c r="B829" s="35"/>
    </row>
    <row r="830" spans="2:2" ht="12.75">
      <c r="B830" s="35"/>
    </row>
    <row r="831" spans="2:2" ht="12.75">
      <c r="B831" s="35"/>
    </row>
    <row r="832" spans="2:2" ht="12.75">
      <c r="B832" s="35"/>
    </row>
    <row r="833" spans="2:2" ht="12.75">
      <c r="B833" s="35"/>
    </row>
    <row r="834" spans="2:2" ht="12.75">
      <c r="B834" s="35"/>
    </row>
    <row r="835" spans="2:2" ht="12.75">
      <c r="B835" s="35"/>
    </row>
    <row r="836" spans="2:2" ht="12.75">
      <c r="B836" s="35"/>
    </row>
    <row r="837" spans="2:2" ht="12.75">
      <c r="B837" s="35"/>
    </row>
    <row r="838" spans="2:2" ht="12.75">
      <c r="B838" s="35"/>
    </row>
    <row r="839" spans="2:2" ht="12.75">
      <c r="B839" s="35"/>
    </row>
    <row r="840" spans="2:2" ht="12.75">
      <c r="B840" s="35"/>
    </row>
    <row r="841" spans="2:2" ht="12.75">
      <c r="B841" s="35"/>
    </row>
    <row r="842" spans="2:2" ht="12.75">
      <c r="B842" s="35"/>
    </row>
    <row r="843" spans="2:2" ht="12.75">
      <c r="B843" s="35"/>
    </row>
    <row r="844" spans="2:2" ht="12.75">
      <c r="B844" s="35"/>
    </row>
    <row r="845" spans="2:2" ht="12.75">
      <c r="B845" s="35"/>
    </row>
    <row r="846" spans="2:2" ht="12.75">
      <c r="B846" s="35"/>
    </row>
    <row r="847" spans="2:2" ht="12.75">
      <c r="B847" s="35"/>
    </row>
    <row r="848" spans="2:2" ht="12.75">
      <c r="B848" s="35"/>
    </row>
    <row r="849" spans="2:2" ht="12.75">
      <c r="B849" s="35"/>
    </row>
    <row r="850" spans="2:2" ht="12.75">
      <c r="B850" s="35"/>
    </row>
    <row r="851" spans="2:2" ht="12.75">
      <c r="B851" s="35"/>
    </row>
    <row r="852" spans="2:2" ht="12.75">
      <c r="B852" s="35"/>
    </row>
    <row r="853" spans="2:2" ht="12.75">
      <c r="B853" s="35"/>
    </row>
    <row r="854" spans="2:2" ht="12.75">
      <c r="B854" s="35"/>
    </row>
    <row r="855" spans="2:2" ht="12.75">
      <c r="B855" s="35"/>
    </row>
    <row r="856" spans="2:2" ht="12.75">
      <c r="B856" s="35"/>
    </row>
    <row r="857" spans="2:2" ht="12.75">
      <c r="B857" s="35"/>
    </row>
    <row r="858" spans="2:2" ht="12.75">
      <c r="B858" s="35"/>
    </row>
    <row r="859" spans="2:2" ht="12.75">
      <c r="B859" s="35"/>
    </row>
    <row r="860" spans="2:2" ht="12.75">
      <c r="B860" s="35"/>
    </row>
    <row r="861" spans="2:2" ht="12.75">
      <c r="B861" s="35"/>
    </row>
    <row r="862" spans="2:2" ht="12.75">
      <c r="B862" s="35"/>
    </row>
    <row r="863" spans="2:2" ht="12.75">
      <c r="B863" s="35"/>
    </row>
    <row r="864" spans="2:2" ht="12.75">
      <c r="B864" s="35"/>
    </row>
    <row r="865" spans="2:2" ht="12.75">
      <c r="B865" s="35"/>
    </row>
    <row r="866" spans="2:2" ht="12.75">
      <c r="B866" s="35"/>
    </row>
    <row r="867" spans="2:2" ht="12.75">
      <c r="B867" s="35"/>
    </row>
    <row r="868" spans="2:2" ht="12.75">
      <c r="B868" s="35"/>
    </row>
    <row r="869" spans="2:2" ht="12.75">
      <c r="B869" s="35"/>
    </row>
    <row r="870" spans="2:2" ht="12.75">
      <c r="B870" s="35"/>
    </row>
    <row r="871" spans="2:2" ht="12.75">
      <c r="B871" s="35"/>
    </row>
    <row r="872" spans="2:2" ht="12.75">
      <c r="B872" s="35"/>
    </row>
    <row r="873" spans="2:2" ht="12.75">
      <c r="B873" s="35"/>
    </row>
    <row r="874" spans="2:2" ht="12.75">
      <c r="B874" s="35"/>
    </row>
    <row r="875" spans="2:2" ht="12.75">
      <c r="B875" s="35"/>
    </row>
    <row r="876" spans="2:2" ht="12.75">
      <c r="B876" s="35"/>
    </row>
    <row r="877" spans="2:2" ht="12.75">
      <c r="B877" s="35"/>
    </row>
    <row r="878" spans="2:2" ht="12.75">
      <c r="B878" s="35"/>
    </row>
    <row r="879" spans="2:2" ht="12.75">
      <c r="B879" s="35"/>
    </row>
    <row r="880" spans="2:2" ht="12.75">
      <c r="B880" s="35"/>
    </row>
    <row r="881" spans="2:2" ht="12.75">
      <c r="B881" s="35"/>
    </row>
    <row r="882" spans="2:2" ht="12.75">
      <c r="B882" s="35"/>
    </row>
    <row r="883" spans="2:2" ht="12.75">
      <c r="B883" s="35"/>
    </row>
    <row r="884" spans="2:2" ht="12.75">
      <c r="B884" s="35"/>
    </row>
    <row r="885" spans="2:2" ht="12.75">
      <c r="B885" s="35"/>
    </row>
    <row r="886" spans="2:2" ht="12.75">
      <c r="B886" s="35"/>
    </row>
    <row r="887" spans="2:2" ht="12.75">
      <c r="B887" s="35"/>
    </row>
    <row r="888" spans="2:2" ht="12.75">
      <c r="B888" s="35"/>
    </row>
    <row r="889" spans="2:2" ht="12.75">
      <c r="B889" s="35"/>
    </row>
    <row r="890" spans="2:2" ht="12.75">
      <c r="B890" s="35"/>
    </row>
    <row r="891" spans="2:2" ht="12.75">
      <c r="B891" s="35"/>
    </row>
    <row r="892" spans="2:2" ht="12.75">
      <c r="B892" s="35"/>
    </row>
    <row r="893" spans="2:2" ht="12.75">
      <c r="B893" s="35"/>
    </row>
    <row r="894" spans="2:2" ht="12.75">
      <c r="B894" s="35"/>
    </row>
    <row r="895" spans="2:2" ht="12.75">
      <c r="B895" s="35"/>
    </row>
    <row r="896" spans="2:2" ht="12.75">
      <c r="B896" s="35"/>
    </row>
    <row r="897" spans="2:2" ht="12.75">
      <c r="B897" s="35"/>
    </row>
    <row r="898" spans="2:2" ht="12.75">
      <c r="B898" s="35"/>
    </row>
    <row r="899" spans="2:2" ht="12.75">
      <c r="B899" s="35"/>
    </row>
    <row r="900" spans="2:2" ht="12.75">
      <c r="B900" s="35"/>
    </row>
    <row r="901" spans="2:2" ht="12.75">
      <c r="B901" s="35"/>
    </row>
    <row r="902" spans="2:2" ht="12.75">
      <c r="B902" s="35"/>
    </row>
    <row r="903" spans="2:2" ht="12.75">
      <c r="B903" s="35"/>
    </row>
    <row r="904" spans="2:2" ht="12.75">
      <c r="B904" s="35"/>
    </row>
    <row r="905" spans="2:2" ht="12.75">
      <c r="B905" s="35"/>
    </row>
    <row r="906" spans="2:2" ht="12.75">
      <c r="B906" s="35"/>
    </row>
    <row r="907" spans="2:2" ht="12.75">
      <c r="B907" s="35"/>
    </row>
    <row r="908" spans="2:2" ht="12.75">
      <c r="B908" s="35"/>
    </row>
    <row r="909" spans="2:2" ht="12.75">
      <c r="B909" s="35"/>
    </row>
    <row r="910" spans="2:2" ht="12.75">
      <c r="B910" s="35"/>
    </row>
    <row r="911" spans="2:2" ht="12.75">
      <c r="B911" s="35"/>
    </row>
    <row r="912" spans="2:2" ht="12.75">
      <c r="B912" s="35"/>
    </row>
    <row r="913" spans="2:2" ht="12.75">
      <c r="B913" s="35"/>
    </row>
    <row r="914" spans="2:2" ht="12.75">
      <c r="B914" s="35"/>
    </row>
    <row r="915" spans="2:2" ht="12.75">
      <c r="B915" s="35"/>
    </row>
    <row r="916" spans="2:2" ht="12.75">
      <c r="B916" s="35"/>
    </row>
    <row r="917" spans="2:2" ht="12.75">
      <c r="B917" s="35"/>
    </row>
    <row r="918" spans="2:2" ht="12.75">
      <c r="B918" s="35"/>
    </row>
    <row r="919" spans="2:2" ht="12.75">
      <c r="B919" s="35"/>
    </row>
    <row r="920" spans="2:2" ht="12.75">
      <c r="B920" s="35"/>
    </row>
    <row r="921" spans="2:2" ht="12.75">
      <c r="B921" s="35"/>
    </row>
    <row r="922" spans="2:2" ht="12.75">
      <c r="B922" s="35"/>
    </row>
    <row r="923" spans="2:2" ht="12.75">
      <c r="B923" s="35"/>
    </row>
    <row r="924" spans="2:2" ht="12.75">
      <c r="B924" s="35"/>
    </row>
    <row r="925" spans="2:2" ht="12.75">
      <c r="B925" s="35"/>
    </row>
    <row r="926" spans="2:2" ht="12.75">
      <c r="B926" s="35"/>
    </row>
    <row r="927" spans="2:2" ht="12.75">
      <c r="B927" s="35"/>
    </row>
    <row r="928" spans="2:2" ht="12.75">
      <c r="B928" s="35"/>
    </row>
    <row r="929" spans="2:2" ht="12.75">
      <c r="B929" s="35"/>
    </row>
    <row r="930" spans="2:2" ht="12.75">
      <c r="B930" s="35"/>
    </row>
    <row r="931" spans="2:2" ht="12.75">
      <c r="B931" s="35"/>
    </row>
    <row r="932" spans="2:2" ht="12.75">
      <c r="B932" s="35"/>
    </row>
    <row r="933" spans="2:2" ht="12.75">
      <c r="B933" s="35"/>
    </row>
    <row r="934" spans="2:2" ht="12.75">
      <c r="B934" s="35"/>
    </row>
    <row r="935" spans="2:2" ht="12.75">
      <c r="B935" s="35"/>
    </row>
    <row r="936" spans="2:2" ht="12.75">
      <c r="B936" s="35"/>
    </row>
    <row r="937" spans="2:2" ht="12.75">
      <c r="B937" s="35"/>
    </row>
    <row r="938" spans="2:2" ht="12.75">
      <c r="B938" s="35"/>
    </row>
    <row r="939" spans="2:2" ht="12.75">
      <c r="B939" s="35"/>
    </row>
    <row r="940" spans="2:2" ht="12.75">
      <c r="B940" s="35"/>
    </row>
    <row r="941" spans="2:2" ht="12.75">
      <c r="B941" s="35"/>
    </row>
    <row r="942" spans="2:2" ht="12.75">
      <c r="B942" s="35"/>
    </row>
    <row r="943" spans="2:2" ht="12.75">
      <c r="B943" s="35"/>
    </row>
    <row r="944" spans="2:2" ht="12.75">
      <c r="B944" s="35"/>
    </row>
    <row r="945" spans="2:2" ht="12.75">
      <c r="B945" s="35"/>
    </row>
    <row r="946" spans="2:2" ht="12.75">
      <c r="B946" s="35"/>
    </row>
    <row r="947" spans="2:2" ht="12.75">
      <c r="B947" s="35"/>
    </row>
    <row r="948" spans="2:2" ht="12.75">
      <c r="B948" s="35"/>
    </row>
    <row r="949" spans="2:2" ht="12.75">
      <c r="B949" s="35"/>
    </row>
    <row r="950" spans="2:2" ht="12.75">
      <c r="B950" s="35"/>
    </row>
    <row r="951" spans="2:2" ht="12.75">
      <c r="B951" s="35"/>
    </row>
    <row r="952" spans="2:2" ht="12.75">
      <c r="B952" s="35"/>
    </row>
    <row r="953" spans="2:2" ht="12.75">
      <c r="B953" s="35"/>
    </row>
    <row r="954" spans="2:2" ht="12.75">
      <c r="B954" s="35"/>
    </row>
    <row r="955" spans="2:2" ht="12.75">
      <c r="B955" s="35"/>
    </row>
    <row r="956" spans="2:2" ht="12.75">
      <c r="B956" s="35"/>
    </row>
    <row r="957" spans="2:2" ht="12.75">
      <c r="B957" s="35"/>
    </row>
    <row r="958" spans="2:2" ht="12.75">
      <c r="B958" s="35"/>
    </row>
    <row r="959" spans="2:2" ht="12.75">
      <c r="B959" s="35"/>
    </row>
    <row r="960" spans="2:2" ht="12.75">
      <c r="B960" s="35"/>
    </row>
    <row r="961" spans="2:2" ht="12.75">
      <c r="B961" s="35"/>
    </row>
    <row r="962" spans="2:2" ht="12.75">
      <c r="B962" s="35"/>
    </row>
    <row r="963" spans="2:2" ht="12.75">
      <c r="B963" s="35"/>
    </row>
    <row r="964" spans="2:2" ht="12.75">
      <c r="B964" s="35"/>
    </row>
    <row r="965" spans="2:2" ht="12.75">
      <c r="B965" s="35"/>
    </row>
    <row r="966" spans="2:2" ht="12.75">
      <c r="B966" s="35"/>
    </row>
    <row r="967" spans="2:2" ht="12.75">
      <c r="B967" s="35"/>
    </row>
    <row r="968" spans="2:2" ht="12.75">
      <c r="B968" s="35"/>
    </row>
    <row r="969" spans="2:2" ht="12.75">
      <c r="B969" s="35"/>
    </row>
    <row r="970" spans="2:2" ht="12.75">
      <c r="B970" s="35"/>
    </row>
    <row r="971" spans="2:2" ht="12.75">
      <c r="B971" s="35"/>
    </row>
    <row r="972" spans="2:2" ht="12.75">
      <c r="B972" s="35"/>
    </row>
    <row r="973" spans="2:2" ht="12.75">
      <c r="B973" s="35"/>
    </row>
  </sheetData>
  <mergeCells count="5">
    <mergeCell ref="B119:I124"/>
    <mergeCell ref="B126:I133"/>
    <mergeCell ref="C10:F10"/>
    <mergeCell ref="G10:H10"/>
    <mergeCell ref="I10:K10"/>
  </mergeCells>
  <hyperlinks>
    <hyperlink ref="A1" location="Contents!A1" display="Table of Contents" xr:uid="{28669D85-A9E8-43F0-B475-38B696C05482}"/>
  </hyperlinks>
  <pageMargins left="0.7" right="0.7" top="0.75" bottom="0.75" header="0.3" footer="0.3"/>
</worksheet>
</file>

<file path=xl/worksheets/sheet1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6883CC-AAF5-48C1-86CB-F7692C84B1C2}">
  <sheetPr>
    <tabColor rgb="FF0070C0"/>
  </sheetPr>
  <dimension ref="A1:T74"/>
  <sheetViews>
    <sheetView zoomScale="98" zoomScaleNormal="98" workbookViewId="0"/>
  </sheetViews>
  <sheetFormatPr defaultRowHeight="15"/>
  <cols>
    <col min="1" max="1" width="16.7109375" bestFit="1" customWidth="1"/>
    <col min="2" max="2" width="11" customWidth="1"/>
    <col min="3" max="3" width="11" style="1003" customWidth="1"/>
    <col min="4" max="4" width="9.140625" style="1003"/>
    <col min="5" max="5" width="11.140625" style="1003" customWidth="1"/>
    <col min="6" max="6" width="9.140625" style="1003"/>
    <col min="7" max="7" width="14.28515625" style="1003" customWidth="1"/>
    <col min="8" max="8" width="9.140625" style="1003"/>
    <col min="9" max="9" width="13.85546875" style="1003" customWidth="1"/>
    <col min="10" max="10" width="9.140625" style="1003"/>
    <col min="11" max="11" width="16.7109375" style="1003" customWidth="1"/>
    <col min="12" max="12" width="9.140625" style="1003"/>
    <col min="13" max="13" width="16.140625" style="1003" customWidth="1"/>
    <col min="14" max="14" width="9.140625" style="1003"/>
    <col min="15" max="15" width="13.42578125" style="1003" customWidth="1"/>
    <col min="16" max="16" width="9.140625" style="1003"/>
    <col min="17" max="17" width="16" style="1003" customWidth="1"/>
    <col min="18" max="18" width="9.140625" style="1003"/>
    <col min="19" max="19" width="13.85546875" style="1003" customWidth="1"/>
    <col min="20" max="20" width="9.140625" style="1003"/>
  </cols>
  <sheetData>
    <row r="1" spans="1:20">
      <c r="A1" s="232" t="s">
        <v>3717</v>
      </c>
      <c r="B1" s="23" t="s">
        <v>5180</v>
      </c>
      <c r="C1" s="74"/>
      <c r="D1" s="74"/>
      <c r="E1" s="74"/>
      <c r="F1" s="74"/>
      <c r="G1" s="74"/>
      <c r="H1" s="74"/>
      <c r="I1" s="74"/>
      <c r="J1" s="74"/>
      <c r="K1" s="74"/>
      <c r="L1" s="74"/>
      <c r="M1" s="74"/>
      <c r="N1" s="74"/>
      <c r="O1" s="74"/>
      <c r="P1" s="74"/>
      <c r="Q1" s="74"/>
      <c r="R1" s="74"/>
      <c r="S1" s="74"/>
      <c r="T1" s="74"/>
    </row>
    <row r="2" spans="1:20">
      <c r="B2" s="1002" t="s">
        <v>4963</v>
      </c>
      <c r="C2" s="74"/>
      <c r="D2" s="74"/>
      <c r="E2" s="74"/>
      <c r="F2" s="74"/>
      <c r="G2" s="74"/>
      <c r="H2" s="74"/>
      <c r="I2" s="74"/>
      <c r="J2" s="74"/>
      <c r="K2" s="74"/>
      <c r="L2" s="74"/>
      <c r="M2" s="74"/>
      <c r="N2" s="74"/>
      <c r="O2" s="74"/>
      <c r="P2" s="74"/>
      <c r="Q2" s="74"/>
      <c r="R2" s="74"/>
      <c r="S2" s="74"/>
      <c r="T2" s="74"/>
    </row>
    <row r="3" spans="1:20" s="40" customFormat="1">
      <c r="B3" s="617" t="s">
        <v>863</v>
      </c>
      <c r="C3" s="74"/>
      <c r="D3" s="74"/>
      <c r="E3" s="74"/>
      <c r="F3" s="74"/>
      <c r="G3" s="74"/>
      <c r="H3" s="74"/>
      <c r="I3" s="74"/>
      <c r="J3" s="74"/>
      <c r="K3" s="74"/>
      <c r="L3" s="74"/>
      <c r="M3" s="74"/>
      <c r="N3" s="74"/>
      <c r="O3" s="74"/>
      <c r="P3" s="74"/>
      <c r="Q3" s="74"/>
      <c r="R3" s="74"/>
      <c r="S3" s="74"/>
      <c r="T3" s="74"/>
    </row>
    <row r="4" spans="1:20" s="40" customFormat="1">
      <c r="B4" s="1002"/>
      <c r="C4" s="74"/>
      <c r="D4" s="74"/>
      <c r="E4" s="74"/>
      <c r="F4" s="74"/>
      <c r="G4" s="74"/>
      <c r="H4" s="74"/>
      <c r="I4" s="74"/>
      <c r="J4" s="74"/>
      <c r="K4" s="74"/>
      <c r="L4" s="74"/>
      <c r="M4" s="74"/>
      <c r="N4" s="74"/>
      <c r="O4" s="74"/>
      <c r="P4" s="74"/>
      <c r="Q4" s="74"/>
      <c r="R4" s="74"/>
      <c r="S4" s="74"/>
      <c r="T4" s="74"/>
    </row>
    <row r="5" spans="1:20">
      <c r="B5" s="618"/>
      <c r="C5" s="1139" t="s">
        <v>864</v>
      </c>
      <c r="D5" s="1140"/>
      <c r="E5" s="1140"/>
      <c r="F5" s="1140"/>
      <c r="G5" s="1140"/>
      <c r="H5" s="1140"/>
      <c r="I5" s="1141" t="s">
        <v>538</v>
      </c>
      <c r="J5" s="1142"/>
      <c r="K5" s="1142"/>
      <c r="L5" s="1142"/>
      <c r="M5" s="1142"/>
      <c r="N5" s="1143"/>
      <c r="O5" s="1141" t="s">
        <v>865</v>
      </c>
      <c r="P5" s="1142"/>
      <c r="Q5" s="1142"/>
      <c r="R5" s="1142"/>
      <c r="S5" s="1142"/>
      <c r="T5" s="1143"/>
    </row>
    <row r="6" spans="1:20" ht="69.75" customHeight="1">
      <c r="B6" s="1019" t="s">
        <v>866</v>
      </c>
      <c r="C6" s="1019" t="s">
        <v>4624</v>
      </c>
      <c r="D6" s="1019" t="s">
        <v>540</v>
      </c>
      <c r="E6" s="1019" t="s">
        <v>4625</v>
      </c>
      <c r="F6" s="1019" t="s">
        <v>540</v>
      </c>
      <c r="G6" s="1019" t="s">
        <v>4626</v>
      </c>
      <c r="H6" s="1019" t="s">
        <v>540</v>
      </c>
      <c r="I6" s="1019" t="s">
        <v>4627</v>
      </c>
      <c r="J6" s="1019" t="s">
        <v>540</v>
      </c>
      <c r="K6" s="1019" t="s">
        <v>4628</v>
      </c>
      <c r="L6" s="1019" t="s">
        <v>540</v>
      </c>
      <c r="M6" s="1019" t="s">
        <v>4629</v>
      </c>
      <c r="N6" s="1019" t="s">
        <v>540</v>
      </c>
      <c r="O6" s="1019" t="s">
        <v>4630</v>
      </c>
      <c r="P6" s="1019" t="s">
        <v>540</v>
      </c>
      <c r="Q6" s="1019" t="s">
        <v>4631</v>
      </c>
      <c r="R6" s="1019" t="s">
        <v>540</v>
      </c>
      <c r="S6" s="1019" t="s">
        <v>5071</v>
      </c>
      <c r="T6" s="1019" t="s">
        <v>540</v>
      </c>
    </row>
    <row r="7" spans="1:20">
      <c r="B7" s="1144" t="s">
        <v>91</v>
      </c>
      <c r="C7" s="1144"/>
      <c r="D7" s="1144"/>
      <c r="E7" s="1144"/>
      <c r="F7" s="1144"/>
      <c r="G7" s="1144"/>
      <c r="H7" s="1144"/>
      <c r="I7" s="1144"/>
      <c r="J7" s="1144"/>
      <c r="K7" s="1144"/>
      <c r="L7" s="1144"/>
      <c r="M7" s="1144"/>
      <c r="N7" s="1144"/>
      <c r="O7" s="1144"/>
      <c r="P7" s="1144"/>
      <c r="Q7" s="1144"/>
      <c r="R7" s="1144"/>
      <c r="S7" s="1144"/>
      <c r="T7" s="1144"/>
    </row>
    <row r="8" spans="1:20">
      <c r="B8" s="1020" t="s">
        <v>393</v>
      </c>
      <c r="C8" s="184" t="s">
        <v>4968</v>
      </c>
      <c r="D8" s="1021" t="s">
        <v>4632</v>
      </c>
      <c r="E8" s="184"/>
      <c r="F8" s="1021" t="s">
        <v>4078</v>
      </c>
      <c r="G8" s="83" t="s">
        <v>4967</v>
      </c>
      <c r="H8" s="1022" t="s">
        <v>4633</v>
      </c>
      <c r="I8" s="83" t="s">
        <v>5033</v>
      </c>
      <c r="J8" s="1022" t="s">
        <v>4634</v>
      </c>
      <c r="K8" s="184" t="s">
        <v>4635</v>
      </c>
      <c r="L8" s="1022" t="s">
        <v>4636</v>
      </c>
      <c r="M8" s="184" t="s">
        <v>4637</v>
      </c>
      <c r="N8" s="1022" t="s">
        <v>4638</v>
      </c>
      <c r="O8" s="184" t="s">
        <v>4639</v>
      </c>
      <c r="P8" s="1022" t="s">
        <v>4638</v>
      </c>
      <c r="Q8" s="184" t="s">
        <v>5034</v>
      </c>
      <c r="R8" s="1022" t="s">
        <v>4638</v>
      </c>
      <c r="S8" s="184"/>
      <c r="T8" s="1021"/>
    </row>
    <row r="9" spans="1:20">
      <c r="B9" s="1023" t="s">
        <v>22</v>
      </c>
      <c r="C9" s="184" t="s">
        <v>4640</v>
      </c>
      <c r="D9" s="1022" t="s">
        <v>4641</v>
      </c>
      <c r="E9" s="184"/>
      <c r="F9" s="1022"/>
      <c r="G9" s="184"/>
      <c r="H9" s="1022"/>
      <c r="I9" s="184"/>
      <c r="J9" s="208"/>
      <c r="K9" s="184" t="s">
        <v>4642</v>
      </c>
      <c r="L9" s="1022" t="s">
        <v>4643</v>
      </c>
      <c r="M9" s="184" t="s">
        <v>4964</v>
      </c>
      <c r="N9" s="1024" t="s">
        <v>4644</v>
      </c>
      <c r="O9" s="184" t="s">
        <v>4645</v>
      </c>
      <c r="P9" s="208" t="s">
        <v>4643</v>
      </c>
      <c r="Q9" s="184" t="s">
        <v>4646</v>
      </c>
      <c r="R9" s="1022" t="s">
        <v>4647</v>
      </c>
      <c r="S9" s="1025" t="s">
        <v>5035</v>
      </c>
      <c r="T9" s="1022" t="s">
        <v>4648</v>
      </c>
    </row>
    <row r="10" spans="1:20">
      <c r="B10" s="1023" t="s">
        <v>684</v>
      </c>
      <c r="C10" s="184"/>
      <c r="D10" s="208"/>
      <c r="E10" s="1026"/>
      <c r="F10" s="1022"/>
      <c r="G10" s="184"/>
      <c r="H10" s="1021"/>
      <c r="I10" s="184"/>
      <c r="J10" s="1021"/>
      <c r="K10" s="184"/>
      <c r="L10" s="208"/>
      <c r="M10" s="184" t="s">
        <v>4649</v>
      </c>
      <c r="N10" s="1021" t="s">
        <v>4650</v>
      </c>
      <c r="O10" s="184"/>
      <c r="P10" s="1021"/>
      <c r="Q10" s="184"/>
      <c r="R10" s="1021"/>
      <c r="S10" s="184"/>
      <c r="T10" s="208"/>
    </row>
    <row r="11" spans="1:20" ht="26.25">
      <c r="B11" s="1018" t="s">
        <v>36</v>
      </c>
      <c r="C11" s="184" t="s">
        <v>5036</v>
      </c>
      <c r="D11" s="1027" t="s">
        <v>4651</v>
      </c>
      <c r="E11" s="184"/>
      <c r="F11" s="1021"/>
      <c r="G11" s="184" t="s">
        <v>5037</v>
      </c>
      <c r="H11" s="1027" t="s">
        <v>4651</v>
      </c>
      <c r="I11" s="184" t="s">
        <v>5038</v>
      </c>
      <c r="J11" s="1022" t="s">
        <v>4652</v>
      </c>
      <c r="K11" s="184" t="s">
        <v>5039</v>
      </c>
      <c r="L11" s="1022" t="s">
        <v>4652</v>
      </c>
      <c r="M11" s="184" t="s">
        <v>5040</v>
      </c>
      <c r="N11" s="1022" t="s">
        <v>4653</v>
      </c>
      <c r="O11" s="184"/>
      <c r="P11" s="208"/>
      <c r="Q11" s="184" t="s">
        <v>5041</v>
      </c>
      <c r="R11" s="1022" t="s">
        <v>4652</v>
      </c>
      <c r="S11" s="184" t="s">
        <v>5042</v>
      </c>
      <c r="T11" s="1022" t="s">
        <v>4654</v>
      </c>
    </row>
    <row r="12" spans="1:20">
      <c r="B12" s="1023" t="s">
        <v>770</v>
      </c>
      <c r="C12" s="184"/>
      <c r="D12" s="1022"/>
      <c r="E12" s="184"/>
      <c r="F12" s="208"/>
      <c r="G12" s="1028"/>
      <c r="H12" s="208"/>
      <c r="I12" s="184"/>
      <c r="J12" s="1021"/>
      <c r="K12" s="184" t="s">
        <v>4655</v>
      </c>
      <c r="L12" s="1022" t="s">
        <v>4656</v>
      </c>
      <c r="M12" s="184"/>
      <c r="N12" s="208"/>
      <c r="O12" s="184"/>
      <c r="P12" s="208"/>
      <c r="Q12" s="1025" t="s">
        <v>5043</v>
      </c>
      <c r="R12" s="1022" t="s">
        <v>4657</v>
      </c>
      <c r="S12" s="184" t="s">
        <v>4658</v>
      </c>
      <c r="T12" s="1022" t="s">
        <v>4659</v>
      </c>
    </row>
    <row r="13" spans="1:20">
      <c r="B13" s="1023" t="s">
        <v>21</v>
      </c>
      <c r="C13" s="184"/>
      <c r="D13" s="208"/>
      <c r="E13" s="184" t="s">
        <v>5044</v>
      </c>
      <c r="F13" s="1022" t="s">
        <v>4660</v>
      </c>
      <c r="G13" s="184" t="s">
        <v>5045</v>
      </c>
      <c r="H13" s="1022" t="s">
        <v>4660</v>
      </c>
      <c r="I13" s="184"/>
      <c r="J13" s="208"/>
      <c r="K13" s="184" t="s">
        <v>5046</v>
      </c>
      <c r="L13" s="1022" t="s">
        <v>4661</v>
      </c>
      <c r="M13" s="184"/>
      <c r="N13" s="208"/>
      <c r="O13" s="184" t="s">
        <v>5047</v>
      </c>
      <c r="P13" s="1022" t="s">
        <v>4662</v>
      </c>
      <c r="Q13" s="184" t="s">
        <v>4663</v>
      </c>
      <c r="R13" s="1029" t="s">
        <v>4662</v>
      </c>
      <c r="S13" s="184" t="s">
        <v>5048</v>
      </c>
      <c r="T13" s="1029" t="s">
        <v>4664</v>
      </c>
    </row>
    <row r="14" spans="1:20" ht="38.25">
      <c r="B14" s="1023" t="s">
        <v>771</v>
      </c>
      <c r="C14" s="184"/>
      <c r="D14" s="208"/>
      <c r="E14" s="184"/>
      <c r="F14" s="1022"/>
      <c r="G14" s="184"/>
      <c r="H14" s="1021"/>
      <c r="I14" s="184"/>
      <c r="J14" s="208"/>
      <c r="K14" s="184" t="s">
        <v>5049</v>
      </c>
      <c r="L14" s="208" t="s">
        <v>4665</v>
      </c>
      <c r="M14" s="184"/>
      <c r="N14" s="208"/>
      <c r="O14" s="184" t="s">
        <v>5050</v>
      </c>
      <c r="P14" s="1030" t="s">
        <v>4665</v>
      </c>
      <c r="Q14" s="208" t="s">
        <v>5051</v>
      </c>
      <c r="R14" s="208"/>
      <c r="S14" s="184"/>
      <c r="T14" s="208"/>
    </row>
    <row r="15" spans="1:20">
      <c r="B15" s="1018" t="s">
        <v>65</v>
      </c>
      <c r="C15" s="184"/>
      <c r="D15" s="208"/>
      <c r="E15" s="184"/>
      <c r="F15" s="208"/>
      <c r="G15" s="184"/>
      <c r="H15" s="208"/>
      <c r="I15" s="184"/>
      <c r="J15" s="1021"/>
      <c r="K15" s="1031"/>
      <c r="L15" s="1021"/>
      <c r="M15" s="184"/>
      <c r="N15" s="208"/>
      <c r="O15" s="184"/>
      <c r="P15" s="208"/>
      <c r="Q15" s="184"/>
      <c r="R15" s="1021"/>
      <c r="S15" s="184" t="s">
        <v>4666</v>
      </c>
      <c r="T15" s="1022" t="s">
        <v>4667</v>
      </c>
    </row>
    <row r="16" spans="1:20">
      <c r="B16" s="1023" t="s">
        <v>772</v>
      </c>
      <c r="C16" s="184"/>
      <c r="D16" s="208"/>
      <c r="E16" s="184"/>
      <c r="F16" s="208"/>
      <c r="G16" s="184"/>
      <c r="H16" s="208"/>
      <c r="I16" s="184"/>
      <c r="J16" s="1021"/>
      <c r="K16" s="184"/>
      <c r="L16" s="1021"/>
      <c r="M16" s="184"/>
      <c r="N16" s="208"/>
      <c r="O16" s="184"/>
      <c r="P16" s="208"/>
      <c r="Q16" s="184"/>
      <c r="R16" s="208"/>
      <c r="S16" s="184" t="s">
        <v>5052</v>
      </c>
      <c r="T16" s="62" t="s">
        <v>4668</v>
      </c>
    </row>
    <row r="17" spans="2:20" ht="51.75">
      <c r="B17" s="1018" t="s">
        <v>4669</v>
      </c>
      <c r="C17" s="1025" t="s">
        <v>4670</v>
      </c>
      <c r="D17" s="62" t="s">
        <v>4671</v>
      </c>
      <c r="E17" s="184"/>
      <c r="F17" s="208"/>
      <c r="G17" s="184" t="s">
        <v>4672</v>
      </c>
      <c r="H17" s="1022" t="s">
        <v>4673</v>
      </c>
      <c r="I17" s="184" t="s">
        <v>5058</v>
      </c>
      <c r="J17" s="1029" t="s">
        <v>4674</v>
      </c>
      <c r="K17" s="184" t="s">
        <v>4675</v>
      </c>
      <c r="L17" s="1021" t="s">
        <v>4676</v>
      </c>
      <c r="M17" s="184"/>
      <c r="N17" s="1021"/>
      <c r="O17" s="184"/>
      <c r="P17" s="208"/>
      <c r="Q17" s="184"/>
      <c r="R17" s="62" t="s">
        <v>4677</v>
      </c>
      <c r="S17" s="83" t="s">
        <v>5053</v>
      </c>
      <c r="T17" s="208" t="s">
        <v>4678</v>
      </c>
    </row>
    <row r="18" spans="2:20" ht="25.5">
      <c r="B18" s="1023" t="s">
        <v>737</v>
      </c>
      <c r="C18" s="184"/>
      <c r="D18" s="208"/>
      <c r="E18" s="184"/>
      <c r="F18" s="1022"/>
      <c r="G18" s="184"/>
      <c r="H18" s="1021"/>
      <c r="I18" s="184"/>
      <c r="J18" s="1021"/>
      <c r="K18" s="184"/>
      <c r="L18" s="1021"/>
      <c r="M18" s="184"/>
      <c r="N18" s="208"/>
      <c r="O18" s="184"/>
      <c r="P18" s="208"/>
      <c r="Q18" s="184"/>
      <c r="R18" s="208"/>
      <c r="S18" s="184"/>
      <c r="T18" s="208"/>
    </row>
    <row r="19" spans="2:20">
      <c r="B19" s="1023" t="s">
        <v>4116</v>
      </c>
      <c r="C19" s="1032" t="s">
        <v>5054</v>
      </c>
      <c r="D19" s="1022" t="s">
        <v>2017</v>
      </c>
      <c r="E19" s="184"/>
      <c r="F19" s="1021"/>
      <c r="G19" s="184" t="s">
        <v>5055</v>
      </c>
      <c r="H19" s="1022" t="s">
        <v>2017</v>
      </c>
      <c r="I19" s="184" t="s">
        <v>4679</v>
      </c>
      <c r="J19" s="1022" t="s">
        <v>2017</v>
      </c>
      <c r="K19" s="83" t="s">
        <v>5056</v>
      </c>
      <c r="L19" s="1022" t="s">
        <v>2017</v>
      </c>
      <c r="M19" s="83" t="s">
        <v>4680</v>
      </c>
      <c r="N19" s="1022" t="s">
        <v>2017</v>
      </c>
      <c r="O19" s="184"/>
      <c r="P19" s="208"/>
      <c r="Q19" s="184" t="s">
        <v>5057</v>
      </c>
      <c r="R19" s="208" t="s">
        <v>4681</v>
      </c>
      <c r="S19" s="184" t="s">
        <v>5059</v>
      </c>
      <c r="T19" s="1022" t="s">
        <v>4682</v>
      </c>
    </row>
    <row r="20" spans="2:20">
      <c r="B20" s="1023" t="s">
        <v>290</v>
      </c>
      <c r="C20" s="184"/>
      <c r="D20" s="208"/>
      <c r="E20" s="184"/>
      <c r="F20" s="1021"/>
      <c r="G20" s="184" t="s">
        <v>5060</v>
      </c>
      <c r="H20" s="1022" t="s">
        <v>4683</v>
      </c>
      <c r="I20" s="184"/>
      <c r="J20" s="208"/>
      <c r="K20" s="184" t="s">
        <v>4684</v>
      </c>
      <c r="L20" s="1022" t="s">
        <v>4685</v>
      </c>
      <c r="M20" s="184"/>
      <c r="N20" s="208"/>
      <c r="O20" s="184"/>
      <c r="P20" s="208"/>
      <c r="Q20" s="184"/>
      <c r="R20" s="1021"/>
      <c r="S20" s="184"/>
      <c r="T20" s="208"/>
    </row>
    <row r="21" spans="2:20" ht="25.5">
      <c r="B21" s="1023" t="s">
        <v>697</v>
      </c>
      <c r="C21" s="184"/>
      <c r="D21" s="208"/>
      <c r="E21" s="184"/>
      <c r="F21" s="1021"/>
      <c r="G21" s="184"/>
      <c r="H21" s="208"/>
      <c r="I21" s="184"/>
      <c r="J21" s="208"/>
      <c r="K21" s="184"/>
      <c r="L21" s="1021"/>
      <c r="M21" s="184"/>
      <c r="N21" s="208"/>
      <c r="O21" s="184"/>
      <c r="P21" s="208"/>
      <c r="Q21" s="184"/>
      <c r="R21" s="208"/>
      <c r="S21" s="184"/>
      <c r="T21" s="208"/>
    </row>
    <row r="22" spans="2:20">
      <c r="B22" s="1023" t="s">
        <v>20</v>
      </c>
      <c r="C22" s="184"/>
      <c r="D22" s="1021"/>
      <c r="E22" s="184"/>
      <c r="F22" s="1021"/>
      <c r="G22" s="184" t="s">
        <v>5061</v>
      </c>
      <c r="H22" s="1021" t="s">
        <v>4686</v>
      </c>
      <c r="I22" s="184"/>
      <c r="J22" s="1021"/>
      <c r="K22" s="83"/>
      <c r="L22" s="62"/>
      <c r="M22" s="184"/>
      <c r="N22" s="208"/>
      <c r="O22" s="184" t="s">
        <v>5062</v>
      </c>
      <c r="P22" s="208" t="s">
        <v>4687</v>
      </c>
      <c r="Q22" s="184"/>
      <c r="R22" s="1021"/>
      <c r="S22" s="184"/>
      <c r="T22" s="208"/>
    </row>
    <row r="23" spans="2:20">
      <c r="B23" s="1023" t="s">
        <v>739</v>
      </c>
      <c r="C23" s="184"/>
      <c r="D23" s="208"/>
      <c r="E23" s="184" t="s">
        <v>5063</v>
      </c>
      <c r="F23" s="1022" t="s">
        <v>4688</v>
      </c>
      <c r="G23" s="184"/>
      <c r="H23" s="1021"/>
      <c r="I23" s="184"/>
      <c r="J23" s="208"/>
      <c r="K23" s="184"/>
      <c r="L23" s="1021"/>
      <c r="M23" s="184"/>
      <c r="N23" s="1021"/>
      <c r="O23" s="184"/>
      <c r="P23" s="1021"/>
      <c r="Q23" s="184"/>
      <c r="R23" s="1021"/>
      <c r="S23" s="184"/>
      <c r="T23" s="208"/>
    </row>
    <row r="24" spans="2:20">
      <c r="B24" s="1018" t="s">
        <v>35</v>
      </c>
      <c r="C24" s="184" t="s">
        <v>4689</v>
      </c>
      <c r="D24" s="208" t="s">
        <v>4690</v>
      </c>
      <c r="E24" s="184"/>
      <c r="F24" s="1022"/>
      <c r="G24" s="83" t="s">
        <v>4691</v>
      </c>
      <c r="H24" s="208" t="s">
        <v>4692</v>
      </c>
      <c r="I24" s="184" t="s">
        <v>4693</v>
      </c>
      <c r="J24" s="1022" t="s">
        <v>4694</v>
      </c>
      <c r="K24" s="138" t="s">
        <v>4695</v>
      </c>
      <c r="L24" s="62" t="s">
        <v>4696</v>
      </c>
      <c r="M24" s="184" t="s">
        <v>4697</v>
      </c>
      <c r="N24" s="1033" t="s">
        <v>4698</v>
      </c>
      <c r="O24" s="138" t="s">
        <v>4699</v>
      </c>
      <c r="P24" s="1021" t="s">
        <v>4700</v>
      </c>
      <c r="Q24" s="83" t="s">
        <v>4701</v>
      </c>
      <c r="R24" s="1022" t="s">
        <v>4702</v>
      </c>
      <c r="S24" s="184" t="s">
        <v>4703</v>
      </c>
      <c r="T24" s="1022" t="s">
        <v>4704</v>
      </c>
    </row>
    <row r="25" spans="2:20">
      <c r="B25" s="1023" t="s">
        <v>698</v>
      </c>
      <c r="C25" s="184"/>
      <c r="D25" s="208"/>
      <c r="E25" s="184"/>
      <c r="F25" s="1021"/>
      <c r="G25" s="184"/>
      <c r="H25" s="208"/>
      <c r="I25" s="184"/>
      <c r="J25" s="208"/>
      <c r="K25" s="184"/>
      <c r="L25" s="208"/>
      <c r="M25" s="184"/>
      <c r="N25" s="208"/>
      <c r="O25" s="184"/>
      <c r="P25" s="208"/>
      <c r="Q25" s="184"/>
      <c r="R25" s="1021"/>
      <c r="S25" s="184"/>
      <c r="T25" s="208"/>
    </row>
    <row r="26" spans="2:20">
      <c r="B26" s="1023" t="s">
        <v>24</v>
      </c>
      <c r="C26" s="184" t="s">
        <v>5064</v>
      </c>
      <c r="D26" s="1022" t="s">
        <v>4705</v>
      </c>
      <c r="E26" s="184"/>
      <c r="F26" s="1022"/>
      <c r="G26" s="83" t="s">
        <v>5064</v>
      </c>
      <c r="H26" s="1022" t="s">
        <v>4705</v>
      </c>
      <c r="I26" s="184"/>
      <c r="J26" s="208"/>
      <c r="K26" s="184" t="s">
        <v>5065</v>
      </c>
      <c r="L26" s="1021" t="s">
        <v>4706</v>
      </c>
      <c r="M26" s="184"/>
      <c r="N26" s="1021"/>
      <c r="O26" s="184"/>
      <c r="P26" s="208"/>
      <c r="Q26" s="184"/>
      <c r="R26" s="208"/>
      <c r="S26" s="184"/>
      <c r="T26" s="1021"/>
    </row>
    <row r="27" spans="2:20">
      <c r="B27" s="1023" t="s">
        <v>887</v>
      </c>
      <c r="C27" s="184" t="s">
        <v>5066</v>
      </c>
      <c r="D27" s="1034" t="s">
        <v>5067</v>
      </c>
      <c r="E27" s="184" t="s">
        <v>4707</v>
      </c>
      <c r="F27" s="1021" t="s">
        <v>4708</v>
      </c>
      <c r="G27" s="184" t="s">
        <v>5068</v>
      </c>
      <c r="H27" s="1022" t="s">
        <v>4709</v>
      </c>
      <c r="I27" s="1035"/>
      <c r="J27" s="208"/>
      <c r="K27" s="184" t="s">
        <v>5069</v>
      </c>
      <c r="L27" s="1021" t="s">
        <v>4710</v>
      </c>
      <c r="M27" s="184" t="s">
        <v>4711</v>
      </c>
      <c r="N27" s="1022" t="s">
        <v>4712</v>
      </c>
      <c r="O27" s="184" t="s">
        <v>4713</v>
      </c>
      <c r="P27" s="1021" t="s">
        <v>4714</v>
      </c>
      <c r="Q27" s="184" t="s">
        <v>4715</v>
      </c>
      <c r="R27" s="208" t="s">
        <v>4714</v>
      </c>
      <c r="S27" s="184" t="s">
        <v>4716</v>
      </c>
      <c r="T27" s="208" t="s">
        <v>4717</v>
      </c>
    </row>
    <row r="28" spans="2:20">
      <c r="B28" s="1023" t="s">
        <v>38</v>
      </c>
      <c r="C28" s="184"/>
      <c r="D28" s="208"/>
      <c r="E28" s="184"/>
      <c r="F28" s="1021"/>
      <c r="G28" s="184"/>
      <c r="H28" s="208"/>
      <c r="I28" s="184"/>
      <c r="J28" s="208"/>
      <c r="K28" s="184"/>
      <c r="L28" s="208"/>
      <c r="M28" s="184"/>
      <c r="N28" s="208"/>
      <c r="O28" s="184"/>
      <c r="P28" s="1021"/>
      <c r="Q28" s="184"/>
      <c r="R28" s="1021"/>
      <c r="S28" s="184" t="s">
        <v>4718</v>
      </c>
      <c r="T28" s="1022" t="s">
        <v>4659</v>
      </c>
    </row>
    <row r="29" spans="2:20" ht="25.5">
      <c r="B29" s="1023" t="s">
        <v>14</v>
      </c>
      <c r="C29" s="184" t="s">
        <v>5070</v>
      </c>
      <c r="D29" s="208" t="s">
        <v>4719</v>
      </c>
      <c r="E29" s="184"/>
      <c r="F29" s="208"/>
      <c r="G29" s="184"/>
      <c r="H29" s="208"/>
      <c r="I29" s="184"/>
      <c r="J29" s="208"/>
      <c r="K29" s="184"/>
      <c r="L29" s="208"/>
      <c r="M29" s="184"/>
      <c r="N29" s="208"/>
      <c r="O29" s="184"/>
      <c r="P29" s="208"/>
      <c r="Q29" s="184"/>
      <c r="R29" s="208"/>
      <c r="S29" s="184"/>
      <c r="T29" s="1021"/>
    </row>
    <row r="30" spans="2:20">
      <c r="B30" s="1018" t="s">
        <v>9</v>
      </c>
      <c r="C30" s="83" t="s">
        <v>4720</v>
      </c>
      <c r="D30" s="1022" t="s">
        <v>4721</v>
      </c>
      <c r="E30" s="184"/>
      <c r="F30" s="208"/>
      <c r="G30" s="83" t="s">
        <v>4722</v>
      </c>
      <c r="H30" s="1022" t="s">
        <v>4723</v>
      </c>
      <c r="I30" s="1035"/>
      <c r="J30" s="208"/>
      <c r="K30" s="83" t="s">
        <v>4724</v>
      </c>
      <c r="L30" s="1022" t="s">
        <v>4721</v>
      </c>
      <c r="M30" s="184" t="s">
        <v>4725</v>
      </c>
      <c r="N30" s="1022" t="s">
        <v>4726</v>
      </c>
      <c r="O30" s="83" t="s">
        <v>4727</v>
      </c>
      <c r="P30" s="1022" t="s">
        <v>4728</v>
      </c>
      <c r="Q30" s="1036" t="s">
        <v>4729</v>
      </c>
      <c r="R30" s="1022" t="s">
        <v>4730</v>
      </c>
      <c r="S30" s="138" t="s">
        <v>4731</v>
      </c>
      <c r="T30" s="53" t="s">
        <v>4732</v>
      </c>
    </row>
    <row r="31" spans="2:20">
      <c r="B31" s="1023" t="s">
        <v>55</v>
      </c>
      <c r="C31" s="184"/>
      <c r="D31" s="1022"/>
      <c r="E31" s="184"/>
      <c r="F31" s="1021"/>
      <c r="G31" s="184"/>
      <c r="H31" s="208"/>
      <c r="I31" s="184"/>
      <c r="J31" s="1021"/>
      <c r="K31" s="184"/>
      <c r="L31" s="1021"/>
      <c r="M31" s="184"/>
      <c r="N31" s="1021"/>
      <c r="O31" s="184"/>
      <c r="P31" s="1021"/>
      <c r="Q31" s="184"/>
      <c r="R31" s="208"/>
      <c r="S31" s="184"/>
      <c r="T31" s="1021"/>
    </row>
    <row r="32" spans="2:20">
      <c r="B32" s="1023" t="s">
        <v>18</v>
      </c>
      <c r="C32" s="184" t="s">
        <v>5074</v>
      </c>
      <c r="D32" s="1022" t="s">
        <v>4733</v>
      </c>
      <c r="E32" s="184"/>
      <c r="F32" s="208"/>
      <c r="G32" s="184" t="s">
        <v>5072</v>
      </c>
      <c r="H32" s="1022" t="s">
        <v>4733</v>
      </c>
      <c r="I32" s="184"/>
      <c r="J32" s="1021"/>
      <c r="K32" s="184" t="s">
        <v>5073</v>
      </c>
      <c r="L32" s="62" t="s">
        <v>4734</v>
      </c>
      <c r="M32" s="184"/>
      <c r="N32" s="208"/>
      <c r="O32" s="184"/>
      <c r="P32" s="1021"/>
      <c r="Q32" s="184" t="s">
        <v>4735</v>
      </c>
      <c r="R32" s="62" t="s">
        <v>4734</v>
      </c>
      <c r="S32" s="184" t="s">
        <v>4736</v>
      </c>
      <c r="T32" s="1022" t="s">
        <v>4659</v>
      </c>
    </row>
    <row r="33" spans="2:20" ht="26.25">
      <c r="B33" s="1018" t="s">
        <v>34</v>
      </c>
      <c r="C33" s="184" t="s">
        <v>4737</v>
      </c>
      <c r="D33" s="1021" t="s">
        <v>4738</v>
      </c>
      <c r="E33" s="184"/>
      <c r="F33" s="208"/>
      <c r="G33" s="83" t="s">
        <v>5075</v>
      </c>
      <c r="H33" s="1022" t="s">
        <v>4739</v>
      </c>
      <c r="I33" s="83" t="s">
        <v>4740</v>
      </c>
      <c r="J33" s="1022" t="s">
        <v>4741</v>
      </c>
      <c r="K33" s="83" t="s">
        <v>5076</v>
      </c>
      <c r="L33" s="208" t="s">
        <v>4742</v>
      </c>
      <c r="M33" s="83" t="s">
        <v>4743</v>
      </c>
      <c r="N33" s="1030" t="s">
        <v>5077</v>
      </c>
      <c r="O33" s="184" t="s">
        <v>4744</v>
      </c>
      <c r="P33" s="1022" t="s">
        <v>4745</v>
      </c>
      <c r="Q33" s="184" t="s">
        <v>4746</v>
      </c>
      <c r="R33" s="1022" t="s">
        <v>4747</v>
      </c>
      <c r="S33" s="184" t="s">
        <v>4748</v>
      </c>
      <c r="T33" s="1022" t="s">
        <v>4745</v>
      </c>
    </row>
    <row r="34" spans="2:20">
      <c r="B34" s="1018" t="s">
        <v>42</v>
      </c>
      <c r="C34" s="184" t="s">
        <v>5078</v>
      </c>
      <c r="D34" s="208" t="s">
        <v>4749</v>
      </c>
      <c r="E34" s="184"/>
      <c r="F34" s="1021"/>
      <c r="G34" s="1037" t="s">
        <v>4750</v>
      </c>
      <c r="H34" s="1022" t="s">
        <v>4751</v>
      </c>
      <c r="I34" s="184" t="s">
        <v>4752</v>
      </c>
      <c r="J34" s="1022" t="s">
        <v>4751</v>
      </c>
      <c r="K34" s="184" t="s">
        <v>4753</v>
      </c>
      <c r="L34" s="1022" t="s">
        <v>4751</v>
      </c>
      <c r="M34" s="184"/>
      <c r="N34" s="208"/>
      <c r="O34" s="184" t="s">
        <v>4754</v>
      </c>
      <c r="P34" s="1022" t="s">
        <v>4751</v>
      </c>
      <c r="Q34" s="184" t="s">
        <v>4755</v>
      </c>
      <c r="R34" s="1022" t="s">
        <v>4751</v>
      </c>
      <c r="S34" s="184" t="s">
        <v>4756</v>
      </c>
      <c r="T34" s="1022" t="s">
        <v>4659</v>
      </c>
    </row>
    <row r="35" spans="2:20">
      <c r="B35" s="1023" t="s">
        <v>19</v>
      </c>
      <c r="C35" s="184" t="s">
        <v>5079</v>
      </c>
      <c r="D35" s="1022" t="s">
        <v>4757</v>
      </c>
      <c r="E35" s="184"/>
      <c r="F35" s="208"/>
      <c r="G35" s="1037" t="s">
        <v>4758</v>
      </c>
      <c r="H35" s="1021" t="s">
        <v>4759</v>
      </c>
      <c r="I35" s="184" t="s">
        <v>4760</v>
      </c>
      <c r="J35" s="208" t="s">
        <v>4761</v>
      </c>
      <c r="K35" s="184" t="s">
        <v>4762</v>
      </c>
      <c r="L35" s="208" t="s">
        <v>4761</v>
      </c>
      <c r="M35" s="184"/>
      <c r="N35" s="208"/>
      <c r="O35" s="184"/>
      <c r="P35" s="1021"/>
      <c r="Q35" s="184" t="s">
        <v>4763</v>
      </c>
      <c r="R35" s="208" t="s">
        <v>4764</v>
      </c>
      <c r="S35" s="1025" t="s">
        <v>5080</v>
      </c>
      <c r="T35" s="1038" t="s">
        <v>5081</v>
      </c>
    </row>
    <row r="36" spans="2:20">
      <c r="B36" s="1023" t="s">
        <v>39</v>
      </c>
      <c r="C36" s="184"/>
      <c r="D36" s="1021"/>
      <c r="E36" s="184" t="s">
        <v>4765</v>
      </c>
      <c r="F36" s="208" t="s">
        <v>4766</v>
      </c>
      <c r="G36" s="184" t="s">
        <v>4767</v>
      </c>
      <c r="H36" s="208" t="s">
        <v>4768</v>
      </c>
      <c r="I36" s="184" t="s">
        <v>4769</v>
      </c>
      <c r="J36" s="208" t="s">
        <v>4768</v>
      </c>
      <c r="K36" s="184" t="s">
        <v>4770</v>
      </c>
      <c r="L36" s="1022" t="s">
        <v>4768</v>
      </c>
      <c r="M36" s="184"/>
      <c r="N36" s="208"/>
      <c r="O36" s="184" t="s">
        <v>4771</v>
      </c>
      <c r="P36" s="208" t="s">
        <v>4768</v>
      </c>
      <c r="Q36" s="184" t="s">
        <v>4772</v>
      </c>
      <c r="R36" s="62" t="s">
        <v>4768</v>
      </c>
      <c r="S36" s="184" t="s">
        <v>4773</v>
      </c>
      <c r="T36" s="1021" t="s">
        <v>4768</v>
      </c>
    </row>
    <row r="37" spans="2:20" ht="26.25">
      <c r="B37" s="1018" t="s">
        <v>59</v>
      </c>
      <c r="C37" s="184" t="s">
        <v>5082</v>
      </c>
      <c r="D37" s="208" t="s">
        <v>4774</v>
      </c>
      <c r="E37" s="184"/>
      <c r="F37" s="208"/>
      <c r="G37" s="184" t="s">
        <v>5083</v>
      </c>
      <c r="H37" s="1022" t="s">
        <v>4775</v>
      </c>
      <c r="I37" s="184" t="s">
        <v>4776</v>
      </c>
      <c r="J37" s="1021" t="s">
        <v>4777</v>
      </c>
      <c r="K37" s="184" t="s">
        <v>5084</v>
      </c>
      <c r="L37" s="1038" t="s">
        <v>5085</v>
      </c>
      <c r="M37" s="83"/>
      <c r="N37" s="208"/>
      <c r="O37" s="184"/>
      <c r="P37" s="208"/>
      <c r="Q37" s="1037" t="s">
        <v>4778</v>
      </c>
      <c r="R37" s="1022" t="s">
        <v>4777</v>
      </c>
      <c r="S37" s="184" t="s">
        <v>4779</v>
      </c>
      <c r="T37" s="1022" t="s">
        <v>4780</v>
      </c>
    </row>
    <row r="38" spans="2:20">
      <c r="B38" s="1023" t="s">
        <v>53</v>
      </c>
      <c r="C38" s="184" t="s">
        <v>5086</v>
      </c>
      <c r="D38" s="1021" t="s">
        <v>4781</v>
      </c>
      <c r="E38" s="184"/>
      <c r="F38" s="208"/>
      <c r="G38" s="184"/>
      <c r="H38" s="1021"/>
      <c r="I38" s="184"/>
      <c r="J38" s="208"/>
      <c r="K38" s="184" t="s">
        <v>4782</v>
      </c>
      <c r="L38" s="1021" t="s">
        <v>4781</v>
      </c>
      <c r="M38" s="184"/>
      <c r="N38" s="208"/>
      <c r="O38" s="184"/>
      <c r="P38" s="1021"/>
      <c r="Q38" s="184" t="s">
        <v>5087</v>
      </c>
      <c r="R38" s="208" t="s">
        <v>4783</v>
      </c>
      <c r="S38" s="184"/>
      <c r="T38" s="208"/>
    </row>
    <row r="39" spans="2:20">
      <c r="B39" s="1018" t="s">
        <v>60</v>
      </c>
      <c r="C39" s="184" t="s">
        <v>4784</v>
      </c>
      <c r="D39" s="1021" t="s">
        <v>4785</v>
      </c>
      <c r="E39" s="184" t="s">
        <v>5088</v>
      </c>
      <c r="F39" s="1021" t="s">
        <v>4786</v>
      </c>
      <c r="G39" s="184" t="s">
        <v>4787</v>
      </c>
      <c r="H39" s="1022" t="s">
        <v>4788</v>
      </c>
      <c r="I39" s="184" t="s">
        <v>5089</v>
      </c>
      <c r="J39" s="1030" t="s">
        <v>4790</v>
      </c>
      <c r="K39" s="184" t="s">
        <v>5090</v>
      </c>
      <c r="L39" s="1021" t="s">
        <v>4785</v>
      </c>
      <c r="M39" s="184"/>
      <c r="N39" s="208"/>
      <c r="O39" s="184" t="s">
        <v>4789</v>
      </c>
      <c r="P39" s="1021" t="s">
        <v>4790</v>
      </c>
      <c r="Q39" s="184"/>
      <c r="R39" s="1021"/>
      <c r="S39" s="184" t="s">
        <v>5091</v>
      </c>
      <c r="T39" s="1022" t="s">
        <v>5092</v>
      </c>
    </row>
    <row r="40" spans="2:20">
      <c r="B40" s="1018" t="s">
        <v>37</v>
      </c>
      <c r="C40" s="184" t="s">
        <v>4791</v>
      </c>
      <c r="D40" s="1039" t="s">
        <v>4792</v>
      </c>
      <c r="E40" s="184" t="s">
        <v>4793</v>
      </c>
      <c r="F40" s="1021" t="s">
        <v>4794</v>
      </c>
      <c r="G40" s="184" t="s">
        <v>5093</v>
      </c>
      <c r="H40" s="1022" t="s">
        <v>4795</v>
      </c>
      <c r="I40" s="184" t="s">
        <v>5094</v>
      </c>
      <c r="J40" s="1022" t="s">
        <v>4796</v>
      </c>
      <c r="K40" s="184" t="s">
        <v>5095</v>
      </c>
      <c r="L40" s="1038" t="s">
        <v>5096</v>
      </c>
      <c r="M40" s="83" t="s">
        <v>4965</v>
      </c>
      <c r="N40" s="1022" t="s">
        <v>4797</v>
      </c>
      <c r="O40" s="184" t="s">
        <v>4798</v>
      </c>
      <c r="P40" s="1029" t="s">
        <v>4799</v>
      </c>
      <c r="Q40" s="184" t="s">
        <v>5179</v>
      </c>
      <c r="R40" s="1022" t="s">
        <v>4800</v>
      </c>
      <c r="S40" s="1037" t="s">
        <v>5097</v>
      </c>
      <c r="T40" s="53" t="s">
        <v>4801</v>
      </c>
    </row>
    <row r="41" spans="2:20">
      <c r="B41" s="1023" t="s">
        <v>7</v>
      </c>
      <c r="C41" s="1037" t="s">
        <v>5098</v>
      </c>
      <c r="D41" s="1022" t="s">
        <v>4802</v>
      </c>
      <c r="E41" s="1025" t="s">
        <v>4803</v>
      </c>
      <c r="F41" s="62" t="s">
        <v>4205</v>
      </c>
      <c r="G41" s="184" t="s">
        <v>5099</v>
      </c>
      <c r="H41" s="1022" t="s">
        <v>4804</v>
      </c>
      <c r="I41" s="184" t="s">
        <v>5100</v>
      </c>
      <c r="J41" s="1022" t="s">
        <v>4804</v>
      </c>
      <c r="K41" s="184" t="s">
        <v>5101</v>
      </c>
      <c r="L41" s="1022" t="s">
        <v>4805</v>
      </c>
      <c r="M41" s="184" t="s">
        <v>4806</v>
      </c>
      <c r="N41" s="1022" t="s">
        <v>4807</v>
      </c>
      <c r="O41" s="184" t="s">
        <v>4808</v>
      </c>
      <c r="P41" s="1022" t="s">
        <v>4809</v>
      </c>
      <c r="Q41" s="1025" t="s">
        <v>4810</v>
      </c>
      <c r="R41" s="53" t="s">
        <v>4811</v>
      </c>
      <c r="S41" s="184" t="s">
        <v>4812</v>
      </c>
      <c r="T41" s="1022" t="s">
        <v>4809</v>
      </c>
    </row>
    <row r="42" spans="2:20" ht="38.25">
      <c r="B42" s="1023" t="s">
        <v>4207</v>
      </c>
      <c r="C42" s="184" t="s">
        <v>888</v>
      </c>
      <c r="D42" s="1021"/>
      <c r="E42" s="184" t="s">
        <v>4813</v>
      </c>
      <c r="F42" s="1021" t="s">
        <v>4814</v>
      </c>
      <c r="G42" s="184"/>
      <c r="H42" s="208"/>
      <c r="I42" s="184"/>
      <c r="J42" s="208"/>
      <c r="K42" s="184"/>
      <c r="L42" s="1021"/>
      <c r="M42" s="184"/>
      <c r="N42" s="208"/>
      <c r="O42" s="184"/>
      <c r="P42" s="208"/>
      <c r="Q42" s="184"/>
      <c r="R42" s="208"/>
      <c r="S42" s="184"/>
      <c r="T42" s="208"/>
    </row>
    <row r="43" spans="2:20">
      <c r="B43" s="1023" t="s">
        <v>23</v>
      </c>
      <c r="C43" s="184" t="s">
        <v>5102</v>
      </c>
      <c r="D43" s="1022" t="s">
        <v>4815</v>
      </c>
      <c r="E43" s="1025" t="s">
        <v>4816</v>
      </c>
      <c r="F43" s="1021" t="s">
        <v>4209</v>
      </c>
      <c r="G43" s="184" t="s">
        <v>4817</v>
      </c>
      <c r="H43" s="1022" t="s">
        <v>4818</v>
      </c>
      <c r="I43" s="184"/>
      <c r="J43" s="208"/>
      <c r="K43" s="184" t="s">
        <v>4819</v>
      </c>
      <c r="L43" s="1022" t="s">
        <v>4820</v>
      </c>
      <c r="M43" s="1025" t="s">
        <v>4821</v>
      </c>
      <c r="N43" s="1022" t="s">
        <v>4822</v>
      </c>
      <c r="O43" s="184"/>
      <c r="P43" s="1021"/>
      <c r="Q43" s="184" t="s">
        <v>5103</v>
      </c>
      <c r="R43" s="62" t="s">
        <v>4823</v>
      </c>
      <c r="S43" s="1025" t="s">
        <v>4824</v>
      </c>
      <c r="T43" s="53" t="s">
        <v>4825</v>
      </c>
    </row>
    <row r="44" spans="2:20" ht="25.5">
      <c r="B44" s="1023" t="s">
        <v>17</v>
      </c>
      <c r="C44" s="184" t="s">
        <v>5104</v>
      </c>
      <c r="D44" s="1039" t="s">
        <v>5105</v>
      </c>
      <c r="E44" s="184"/>
      <c r="F44" s="208"/>
      <c r="G44" s="184" t="s">
        <v>4826</v>
      </c>
      <c r="H44" s="1022" t="s">
        <v>4827</v>
      </c>
      <c r="I44" s="184" t="s">
        <v>5106</v>
      </c>
      <c r="J44" s="1022" t="s">
        <v>4796</v>
      </c>
      <c r="K44" s="1036" t="s">
        <v>4962</v>
      </c>
      <c r="L44" s="1022" t="s">
        <v>4828</v>
      </c>
      <c r="M44" s="1037" t="s">
        <v>5107</v>
      </c>
      <c r="N44" s="1038" t="s">
        <v>5108</v>
      </c>
      <c r="O44" s="184" t="s">
        <v>4829</v>
      </c>
      <c r="P44" s="208" t="s">
        <v>4830</v>
      </c>
      <c r="Q44" s="184" t="s">
        <v>4831</v>
      </c>
      <c r="R44" s="208" t="s">
        <v>4832</v>
      </c>
      <c r="S44" s="184" t="s">
        <v>4833</v>
      </c>
      <c r="T44" s="1021" t="s">
        <v>4834</v>
      </c>
    </row>
    <row r="45" spans="2:20">
      <c r="B45" s="1023" t="s">
        <v>776</v>
      </c>
      <c r="C45" s="184"/>
      <c r="D45" s="1021"/>
      <c r="E45" s="184" t="s">
        <v>5109</v>
      </c>
      <c r="F45" s="1021" t="s">
        <v>4835</v>
      </c>
      <c r="G45" s="184"/>
      <c r="H45" s="208"/>
      <c r="I45" s="184"/>
      <c r="J45" s="208"/>
      <c r="K45" s="184"/>
      <c r="L45" s="208"/>
      <c r="M45" s="184"/>
      <c r="N45" s="208"/>
      <c r="O45" s="184" t="s">
        <v>4836</v>
      </c>
      <c r="P45" s="208" t="s">
        <v>4837</v>
      </c>
      <c r="Q45" s="184" t="s">
        <v>4838</v>
      </c>
      <c r="R45" s="1021" t="s">
        <v>4839</v>
      </c>
      <c r="S45" s="184"/>
      <c r="T45" s="208"/>
    </row>
    <row r="46" spans="2:20" ht="25.5">
      <c r="B46" s="1023" t="s">
        <v>54</v>
      </c>
      <c r="C46" s="184"/>
      <c r="D46" s="1021"/>
      <c r="E46" s="184"/>
      <c r="F46" s="208"/>
      <c r="G46" s="184" t="s">
        <v>4840</v>
      </c>
      <c r="H46" s="208" t="s">
        <v>4841</v>
      </c>
      <c r="I46" s="184" t="s">
        <v>4842</v>
      </c>
      <c r="J46" s="1021" t="s">
        <v>4843</v>
      </c>
      <c r="K46" s="184" t="s">
        <v>4844</v>
      </c>
      <c r="L46" s="208" t="s">
        <v>4845</v>
      </c>
      <c r="M46" s="184"/>
      <c r="N46" s="208"/>
      <c r="O46" s="184" t="s">
        <v>4846</v>
      </c>
      <c r="P46" s="1021" t="s">
        <v>4847</v>
      </c>
      <c r="Q46" s="184" t="s">
        <v>4848</v>
      </c>
      <c r="R46" s="208" t="s">
        <v>4843</v>
      </c>
      <c r="S46" s="184" t="s">
        <v>4849</v>
      </c>
      <c r="T46" s="1022" t="s">
        <v>4659</v>
      </c>
    </row>
    <row r="47" spans="2:20" ht="25.5">
      <c r="B47" s="1023" t="s">
        <v>777</v>
      </c>
      <c r="C47" s="184" t="s">
        <v>5110</v>
      </c>
      <c r="D47" s="1021" t="s">
        <v>4850</v>
      </c>
      <c r="E47" s="184"/>
      <c r="F47" s="1021"/>
      <c r="G47" s="184"/>
      <c r="H47" s="208"/>
      <c r="I47" s="184"/>
      <c r="J47" s="208"/>
      <c r="K47" s="184"/>
      <c r="L47" s="1021"/>
      <c r="M47" s="184"/>
      <c r="N47" s="208"/>
      <c r="O47" s="184"/>
      <c r="P47" s="1021"/>
      <c r="Q47" s="184"/>
      <c r="R47" s="208"/>
      <c r="S47" s="184"/>
      <c r="T47" s="208"/>
    </row>
    <row r="48" spans="2:20">
      <c r="B48" s="1018" t="s">
        <v>402</v>
      </c>
      <c r="C48" s="184" t="s">
        <v>5111</v>
      </c>
      <c r="D48" s="1021" t="s">
        <v>4851</v>
      </c>
      <c r="E48" s="184" t="s">
        <v>5112</v>
      </c>
      <c r="F48" s="1021" t="s">
        <v>4851</v>
      </c>
      <c r="G48" s="184" t="s">
        <v>4852</v>
      </c>
      <c r="H48" s="208" t="s">
        <v>4853</v>
      </c>
      <c r="I48" s="184"/>
      <c r="J48" s="1021"/>
      <c r="K48" s="184"/>
      <c r="L48" s="1021"/>
      <c r="M48" s="184"/>
      <c r="N48" s="208"/>
      <c r="O48" s="184"/>
      <c r="P48" s="208"/>
      <c r="Q48" s="184" t="s">
        <v>4854</v>
      </c>
      <c r="R48" s="1021" t="s">
        <v>4853</v>
      </c>
      <c r="S48" s="184"/>
      <c r="T48" s="1021"/>
    </row>
    <row r="49" spans="2:20">
      <c r="B49" s="1018" t="s">
        <v>92</v>
      </c>
      <c r="C49" s="184"/>
      <c r="D49" s="1021"/>
      <c r="E49" s="184"/>
      <c r="F49" s="208"/>
      <c r="G49" s="184" t="s">
        <v>4855</v>
      </c>
      <c r="H49" s="1027" t="s">
        <v>4856</v>
      </c>
      <c r="I49" s="184" t="s">
        <v>5113</v>
      </c>
      <c r="J49" s="1022" t="s">
        <v>4796</v>
      </c>
      <c r="K49" s="184" t="s">
        <v>5114</v>
      </c>
      <c r="L49" s="1022" t="s">
        <v>4796</v>
      </c>
      <c r="M49" s="184"/>
      <c r="N49" s="208"/>
      <c r="O49" s="1037" t="s">
        <v>5115</v>
      </c>
      <c r="P49" s="1022" t="s">
        <v>4857</v>
      </c>
      <c r="Q49" s="83" t="s">
        <v>4858</v>
      </c>
      <c r="R49" s="1022" t="s">
        <v>4859</v>
      </c>
      <c r="S49" s="83" t="s">
        <v>4756</v>
      </c>
      <c r="T49" s="1022" t="s">
        <v>4659</v>
      </c>
    </row>
    <row r="50" spans="2:20">
      <c r="B50" s="1023" t="s">
        <v>74</v>
      </c>
      <c r="C50" s="184" t="s">
        <v>5116</v>
      </c>
      <c r="D50" s="1022" t="s">
        <v>4860</v>
      </c>
      <c r="E50" s="184"/>
      <c r="F50" s="1021"/>
      <c r="G50" s="83" t="s">
        <v>4861</v>
      </c>
      <c r="H50" s="1021" t="s">
        <v>4862</v>
      </c>
      <c r="I50" s="1035"/>
      <c r="J50" s="1021"/>
      <c r="K50" s="184"/>
      <c r="L50" s="1021"/>
      <c r="M50" s="138" t="s">
        <v>5117</v>
      </c>
      <c r="N50" s="1021" t="s">
        <v>4863</v>
      </c>
      <c r="O50" s="184" t="s">
        <v>4864</v>
      </c>
      <c r="P50" s="1022" t="s">
        <v>4860</v>
      </c>
      <c r="Q50" s="1025" t="s">
        <v>5178</v>
      </c>
      <c r="R50" s="1022" t="s">
        <v>4865</v>
      </c>
      <c r="S50" s="184" t="s">
        <v>5118</v>
      </c>
      <c r="T50" s="1022" t="s">
        <v>4659</v>
      </c>
    </row>
    <row r="51" spans="2:20">
      <c r="B51" s="1018" t="s">
        <v>13</v>
      </c>
      <c r="C51" s="184" t="s">
        <v>5119</v>
      </c>
      <c r="D51" s="1021" t="s">
        <v>4866</v>
      </c>
      <c r="E51" s="184" t="s">
        <v>5120</v>
      </c>
      <c r="F51" s="1021" t="s">
        <v>4867</v>
      </c>
      <c r="G51" s="184" t="s">
        <v>4966</v>
      </c>
      <c r="H51" s="1040" t="s">
        <v>4868</v>
      </c>
      <c r="I51" s="184"/>
      <c r="J51" s="1021"/>
      <c r="K51" s="1037" t="s">
        <v>5121</v>
      </c>
      <c r="L51" s="1022" t="s">
        <v>4869</v>
      </c>
      <c r="M51" s="1023"/>
      <c r="N51" s="1041"/>
      <c r="O51" s="1037" t="s">
        <v>4870</v>
      </c>
      <c r="P51" s="1022" t="s">
        <v>4871</v>
      </c>
      <c r="Q51" s="1037" t="s">
        <v>4872</v>
      </c>
      <c r="R51" s="1022" t="s">
        <v>4869</v>
      </c>
      <c r="S51" s="1037" t="s">
        <v>5122</v>
      </c>
      <c r="T51" s="1022" t="s">
        <v>4869</v>
      </c>
    </row>
    <row r="52" spans="2:20">
      <c r="B52" s="1023" t="s">
        <v>15</v>
      </c>
      <c r="C52" s="184"/>
      <c r="D52" s="208"/>
      <c r="E52" s="184"/>
      <c r="F52" s="1021"/>
      <c r="G52" s="184" t="s">
        <v>4873</v>
      </c>
      <c r="H52" s="208" t="s">
        <v>4874</v>
      </c>
      <c r="I52" s="84" t="s">
        <v>4875</v>
      </c>
      <c r="J52" s="62" t="s">
        <v>4876</v>
      </c>
      <c r="K52" s="184" t="s">
        <v>4877</v>
      </c>
      <c r="L52" s="1021" t="s">
        <v>4878</v>
      </c>
      <c r="M52" s="184" t="s">
        <v>4879</v>
      </c>
      <c r="N52" s="53" t="s">
        <v>4880</v>
      </c>
      <c r="O52" s="184" t="s">
        <v>4881</v>
      </c>
      <c r="P52" s="1021" t="s">
        <v>4882</v>
      </c>
      <c r="Q52" s="184" t="s">
        <v>4883</v>
      </c>
      <c r="R52" s="1022" t="s">
        <v>4884</v>
      </c>
      <c r="S52" s="184" t="s">
        <v>4885</v>
      </c>
      <c r="T52" s="1022" t="s">
        <v>4884</v>
      </c>
    </row>
    <row r="53" spans="2:20">
      <c r="B53" s="1023" t="s">
        <v>40</v>
      </c>
      <c r="C53" s="184"/>
      <c r="D53" s="1021"/>
      <c r="E53" s="184" t="s">
        <v>4886</v>
      </c>
      <c r="F53" s="1021" t="s">
        <v>4887</v>
      </c>
      <c r="G53" s="184"/>
      <c r="H53" s="1021"/>
      <c r="I53" s="184" t="s">
        <v>4888</v>
      </c>
      <c r="J53" s="1021" t="s">
        <v>4889</v>
      </c>
      <c r="K53" s="184" t="s">
        <v>5123</v>
      </c>
      <c r="L53" s="1039" t="s">
        <v>5124</v>
      </c>
      <c r="M53" s="184"/>
      <c r="N53" s="208"/>
      <c r="O53" s="184" t="s">
        <v>5125</v>
      </c>
      <c r="P53" s="1022" t="s">
        <v>4890</v>
      </c>
      <c r="Q53" s="184" t="s">
        <v>4891</v>
      </c>
      <c r="R53" s="1022" t="s">
        <v>4890</v>
      </c>
      <c r="S53" s="184" t="s">
        <v>4892</v>
      </c>
      <c r="T53" s="1022" t="s">
        <v>4890</v>
      </c>
    </row>
    <row r="54" spans="2:20">
      <c r="B54" s="1144" t="s">
        <v>88</v>
      </c>
      <c r="C54" s="1144"/>
      <c r="D54" s="1144"/>
      <c r="E54" s="1144"/>
      <c r="F54" s="1144"/>
      <c r="G54" s="1144"/>
      <c r="H54" s="1144"/>
      <c r="I54" s="1144"/>
      <c r="J54" s="1144"/>
      <c r="K54" s="1144"/>
      <c r="L54" s="1144"/>
      <c r="M54" s="1144"/>
      <c r="N54" s="1144"/>
      <c r="O54" s="1144"/>
      <c r="P54" s="1144"/>
      <c r="Q54" s="1144"/>
      <c r="R54" s="1144"/>
      <c r="S54" s="1144"/>
      <c r="T54" s="1144"/>
    </row>
    <row r="55" spans="2:20">
      <c r="B55" s="1018" t="s">
        <v>12</v>
      </c>
      <c r="C55" s="184"/>
      <c r="D55" s="1021"/>
      <c r="E55" s="1025" t="s">
        <v>4893</v>
      </c>
      <c r="F55" s="1021" t="s">
        <v>4093</v>
      </c>
      <c r="G55" s="184" t="s">
        <v>5126</v>
      </c>
      <c r="H55" s="1021" t="s">
        <v>4894</v>
      </c>
      <c r="I55" s="184" t="s">
        <v>4895</v>
      </c>
      <c r="J55" s="1021" t="s">
        <v>4896</v>
      </c>
      <c r="K55" s="184" t="s">
        <v>4897</v>
      </c>
      <c r="L55" s="208" t="s">
        <v>4898</v>
      </c>
      <c r="M55" s="184" t="s">
        <v>5127</v>
      </c>
      <c r="N55" s="1022" t="s">
        <v>4899</v>
      </c>
      <c r="O55" s="184" t="s">
        <v>4900</v>
      </c>
      <c r="P55" s="1022" t="s">
        <v>4901</v>
      </c>
      <c r="Q55" s="184" t="s">
        <v>5128</v>
      </c>
      <c r="R55" s="1039" t="s">
        <v>5129</v>
      </c>
      <c r="S55" s="184" t="s">
        <v>4902</v>
      </c>
      <c r="T55" s="1021" t="s">
        <v>4903</v>
      </c>
    </row>
    <row r="56" spans="2:20">
      <c r="B56" s="1023" t="s">
        <v>61</v>
      </c>
      <c r="C56" s="184" t="s">
        <v>135</v>
      </c>
      <c r="D56" s="208"/>
      <c r="E56" s="184" t="s">
        <v>5130</v>
      </c>
      <c r="F56" s="1021" t="s">
        <v>4104</v>
      </c>
      <c r="G56" s="184"/>
      <c r="H56" s="1021"/>
      <c r="I56" s="1037" t="s">
        <v>5131</v>
      </c>
      <c r="J56" s="1022" t="s">
        <v>4904</v>
      </c>
      <c r="K56" s="1037" t="s">
        <v>5132</v>
      </c>
      <c r="L56" s="1042" t="s">
        <v>5133</v>
      </c>
      <c r="M56" s="184"/>
      <c r="N56" s="1021"/>
      <c r="O56" s="1037" t="s">
        <v>5134</v>
      </c>
      <c r="P56" s="1022" t="s">
        <v>4796</v>
      </c>
      <c r="Q56" s="184" t="s">
        <v>5135</v>
      </c>
      <c r="R56" s="1021" t="s">
        <v>4905</v>
      </c>
      <c r="S56" s="184"/>
      <c r="T56" s="1021"/>
    </row>
    <row r="57" spans="2:20">
      <c r="B57" s="1018" t="s">
        <v>4906</v>
      </c>
      <c r="C57" s="184"/>
      <c r="D57" s="208"/>
      <c r="E57" s="184"/>
      <c r="F57" s="1021"/>
      <c r="G57" s="184"/>
      <c r="H57" s="208"/>
      <c r="I57" s="184"/>
      <c r="J57" s="208"/>
      <c r="K57" s="184"/>
      <c r="L57" s="1021"/>
      <c r="M57" s="184"/>
      <c r="N57" s="208"/>
      <c r="O57" s="184"/>
      <c r="P57" s="208"/>
      <c r="Q57" s="184"/>
      <c r="R57" s="208"/>
      <c r="S57" s="184"/>
      <c r="T57" s="208"/>
    </row>
    <row r="58" spans="2:20">
      <c r="B58" s="1018" t="s">
        <v>41</v>
      </c>
      <c r="C58" s="184" t="s">
        <v>4907</v>
      </c>
      <c r="D58" s="1021" t="s">
        <v>4908</v>
      </c>
      <c r="E58" s="1026"/>
      <c r="F58" s="1022"/>
      <c r="G58" s="1036" t="s">
        <v>4909</v>
      </c>
      <c r="H58" s="1022" t="s">
        <v>4910</v>
      </c>
      <c r="I58" s="1036" t="s">
        <v>5136</v>
      </c>
      <c r="J58" s="1043" t="s">
        <v>4911</v>
      </c>
      <c r="K58" s="1037" t="s">
        <v>5137</v>
      </c>
      <c r="L58" s="1044" t="s">
        <v>5138</v>
      </c>
      <c r="M58" s="1025" t="s">
        <v>4912</v>
      </c>
      <c r="N58" s="62" t="s">
        <v>4913</v>
      </c>
      <c r="O58" s="1037" t="s">
        <v>5139</v>
      </c>
      <c r="P58" s="1044" t="s">
        <v>5140</v>
      </c>
      <c r="Q58" s="83" t="s">
        <v>5141</v>
      </c>
      <c r="R58" s="1039" t="s">
        <v>5142</v>
      </c>
      <c r="S58" s="1037" t="s">
        <v>4914</v>
      </c>
      <c r="T58" s="1022" t="s">
        <v>4915</v>
      </c>
    </row>
    <row r="59" spans="2:20">
      <c r="B59" s="1023" t="s">
        <v>50</v>
      </c>
      <c r="C59" s="184"/>
      <c r="D59" s="208"/>
      <c r="E59" s="184"/>
      <c r="F59" s="208"/>
      <c r="G59" s="184" t="s">
        <v>5149</v>
      </c>
      <c r="H59" s="1022" t="s">
        <v>4916</v>
      </c>
      <c r="I59" s="1037" t="s">
        <v>4917</v>
      </c>
      <c r="J59" s="1022" t="s">
        <v>4918</v>
      </c>
      <c r="K59" s="1037" t="s">
        <v>5150</v>
      </c>
      <c r="L59" s="1045" t="s">
        <v>4919</v>
      </c>
      <c r="M59" s="184"/>
      <c r="N59" s="208"/>
      <c r="O59" s="1037" t="s">
        <v>5151</v>
      </c>
      <c r="P59" s="1022" t="s">
        <v>4796</v>
      </c>
      <c r="Q59" s="184"/>
      <c r="R59" s="1021"/>
      <c r="S59" s="184" t="s">
        <v>5152</v>
      </c>
      <c r="T59" s="1039" t="s">
        <v>5153</v>
      </c>
    </row>
    <row r="60" spans="2:20">
      <c r="B60" s="1023" t="s">
        <v>4554</v>
      </c>
      <c r="C60" s="184" t="s">
        <v>5144</v>
      </c>
      <c r="D60" s="1039" t="s">
        <v>5145</v>
      </c>
      <c r="E60" s="184" t="s">
        <v>5146</v>
      </c>
      <c r="F60" s="1021" t="s">
        <v>4920</v>
      </c>
      <c r="G60" s="184"/>
      <c r="H60" s="1021"/>
      <c r="I60" s="184"/>
      <c r="J60" s="208"/>
      <c r="K60" s="184" t="s">
        <v>5147</v>
      </c>
      <c r="L60" s="1034" t="s">
        <v>5148</v>
      </c>
      <c r="M60" s="184"/>
      <c r="N60" s="208"/>
      <c r="O60" s="184"/>
      <c r="P60" s="1021"/>
      <c r="Q60" s="184"/>
      <c r="R60" s="208"/>
      <c r="S60" s="184" t="s">
        <v>4921</v>
      </c>
      <c r="T60" s="1021" t="s">
        <v>4922</v>
      </c>
    </row>
    <row r="61" spans="2:20">
      <c r="B61" s="1023" t="s">
        <v>8</v>
      </c>
      <c r="C61" s="184" t="s">
        <v>4923</v>
      </c>
      <c r="D61" s="1021" t="s">
        <v>4924</v>
      </c>
      <c r="E61" s="184"/>
      <c r="F61" s="208"/>
      <c r="G61" s="184"/>
      <c r="H61" s="208"/>
      <c r="I61" s="184"/>
      <c r="J61" s="208"/>
      <c r="K61" s="208" t="s">
        <v>5143</v>
      </c>
      <c r="L61" s="184"/>
      <c r="M61" s="184"/>
      <c r="N61" s="1021"/>
      <c r="O61" s="184"/>
      <c r="P61" s="208"/>
      <c r="Q61" s="184"/>
      <c r="R61" s="208"/>
      <c r="S61" s="184"/>
      <c r="T61" s="1021"/>
    </row>
    <row r="62" spans="2:20">
      <c r="B62" s="1018" t="s">
        <v>28</v>
      </c>
      <c r="C62" s="184" t="s">
        <v>5154</v>
      </c>
      <c r="D62" s="1039" t="s">
        <v>5155</v>
      </c>
      <c r="E62" s="184" t="s">
        <v>5156</v>
      </c>
      <c r="F62" s="1021" t="s">
        <v>4925</v>
      </c>
      <c r="G62" s="184" t="s">
        <v>5157</v>
      </c>
      <c r="H62" s="1021" t="s">
        <v>4924</v>
      </c>
      <c r="I62" s="184"/>
      <c r="J62" s="1021"/>
      <c r="K62" s="184" t="s">
        <v>5158</v>
      </c>
      <c r="L62" s="1021" t="s">
        <v>4926</v>
      </c>
      <c r="M62" s="184" t="s">
        <v>4927</v>
      </c>
      <c r="N62" s="1021" t="s">
        <v>4928</v>
      </c>
      <c r="O62" s="184" t="s">
        <v>4929</v>
      </c>
      <c r="P62" s="208" t="s">
        <v>4930</v>
      </c>
      <c r="Q62" s="1037" t="s">
        <v>4931</v>
      </c>
      <c r="R62" s="1022" t="s">
        <v>4932</v>
      </c>
      <c r="S62" s="184" t="s">
        <v>5159</v>
      </c>
      <c r="T62" s="1034" t="s">
        <v>5160</v>
      </c>
    </row>
    <row r="63" spans="2:20">
      <c r="B63" s="1023" t="s">
        <v>6</v>
      </c>
      <c r="C63" s="184" t="s">
        <v>5161</v>
      </c>
      <c r="D63" s="1021" t="s">
        <v>4933</v>
      </c>
      <c r="E63" s="1025" t="s">
        <v>5162</v>
      </c>
      <c r="F63" s="1021" t="s">
        <v>4186</v>
      </c>
      <c r="G63" s="1026"/>
      <c r="H63" s="1022"/>
      <c r="I63" s="184" t="s">
        <v>4934</v>
      </c>
      <c r="J63" s="208" t="s">
        <v>4935</v>
      </c>
      <c r="K63" s="1037" t="s">
        <v>5163</v>
      </c>
      <c r="L63" s="1022" t="s">
        <v>4936</v>
      </c>
      <c r="M63" s="1037" t="s">
        <v>4937</v>
      </c>
      <c r="N63" s="1022" t="s">
        <v>4938</v>
      </c>
      <c r="O63" s="1037" t="s">
        <v>4939</v>
      </c>
      <c r="P63" s="1022" t="s">
        <v>4940</v>
      </c>
      <c r="Q63" s="1037" t="s">
        <v>5164</v>
      </c>
      <c r="R63" s="1046" t="s">
        <v>5165</v>
      </c>
      <c r="S63" s="184" t="s">
        <v>4941</v>
      </c>
      <c r="T63" s="1021" t="s">
        <v>4942</v>
      </c>
    </row>
    <row r="64" spans="2:20">
      <c r="B64" s="1018" t="s">
        <v>44</v>
      </c>
      <c r="C64" s="184"/>
      <c r="D64" s="208"/>
      <c r="E64" s="184" t="s">
        <v>4943</v>
      </c>
      <c r="F64" s="1021" t="s">
        <v>4195</v>
      </c>
      <c r="G64" s="184"/>
      <c r="H64" s="1021"/>
      <c r="I64" s="184"/>
      <c r="J64" s="208"/>
      <c r="K64" s="184"/>
      <c r="L64" s="1021"/>
      <c r="M64" s="184"/>
      <c r="N64" s="1021"/>
      <c r="O64" s="184" t="s">
        <v>4944</v>
      </c>
      <c r="P64" s="1022" t="s">
        <v>4945</v>
      </c>
      <c r="Q64" s="184"/>
      <c r="R64" s="208"/>
      <c r="S64" s="184" t="s">
        <v>4946</v>
      </c>
      <c r="T64" s="1021" t="s">
        <v>4947</v>
      </c>
    </row>
    <row r="65" spans="2:20">
      <c r="B65" s="1023" t="s">
        <v>45</v>
      </c>
      <c r="C65" s="184"/>
      <c r="D65" s="208"/>
      <c r="E65" s="184"/>
      <c r="F65" s="208"/>
      <c r="G65" s="1037" t="s">
        <v>4948</v>
      </c>
      <c r="H65" s="1022" t="s">
        <v>4949</v>
      </c>
      <c r="I65" s="184"/>
      <c r="J65" s="208"/>
      <c r="K65" s="1037" t="s">
        <v>5166</v>
      </c>
      <c r="L65" s="1022" t="s">
        <v>4950</v>
      </c>
      <c r="M65" s="83"/>
      <c r="N65" s="1021"/>
      <c r="O65" s="184"/>
      <c r="P65" s="1021"/>
      <c r="Q65" s="1037" t="s">
        <v>5167</v>
      </c>
      <c r="R65" s="1039" t="s">
        <v>5168</v>
      </c>
      <c r="S65" s="184"/>
      <c r="T65" s="1021"/>
    </row>
    <row r="66" spans="2:20">
      <c r="B66" s="1138" t="s">
        <v>875</v>
      </c>
      <c r="C66" s="1138"/>
      <c r="D66" s="1138"/>
      <c r="E66" s="1138"/>
      <c r="F66" s="1138"/>
      <c r="G66" s="1138"/>
      <c r="H66" s="1138"/>
      <c r="I66" s="1138"/>
      <c r="J66" s="1138"/>
      <c r="K66" s="1138"/>
      <c r="L66" s="1138"/>
      <c r="M66" s="1138"/>
      <c r="N66" s="1138"/>
      <c r="O66" s="1138"/>
      <c r="P66" s="1138"/>
      <c r="Q66" s="1138"/>
      <c r="R66" s="1138"/>
      <c r="S66" s="1138"/>
      <c r="T66" s="1138"/>
    </row>
    <row r="67" spans="2:20">
      <c r="B67" s="1023" t="s">
        <v>398</v>
      </c>
      <c r="C67" s="184"/>
      <c r="D67" s="208"/>
      <c r="E67" s="184"/>
      <c r="F67" s="208"/>
      <c r="G67" s="184" t="s">
        <v>4951</v>
      </c>
      <c r="H67" s="1022" t="s">
        <v>4952</v>
      </c>
      <c r="I67" s="184"/>
      <c r="J67" s="208"/>
      <c r="K67" s="184"/>
      <c r="L67" s="208"/>
      <c r="M67" s="184"/>
      <c r="N67" s="208"/>
      <c r="O67" s="184"/>
      <c r="P67" s="208"/>
      <c r="Q67" s="184"/>
      <c r="R67" s="1021"/>
      <c r="S67" s="184" t="s">
        <v>4953</v>
      </c>
      <c r="T67" s="1021" t="s">
        <v>4954</v>
      </c>
    </row>
    <row r="68" spans="2:20">
      <c r="B68" s="1023" t="s">
        <v>48</v>
      </c>
      <c r="C68" s="184"/>
      <c r="D68" s="208"/>
      <c r="E68" s="184"/>
      <c r="F68" s="208"/>
      <c r="G68" s="184"/>
      <c r="H68" s="208"/>
      <c r="I68" s="184" t="s">
        <v>1424</v>
      </c>
      <c r="J68" s="208"/>
      <c r="K68" s="184"/>
      <c r="L68" s="1021"/>
      <c r="M68" s="184"/>
      <c r="N68" s="208"/>
      <c r="O68" s="184"/>
      <c r="P68" s="208"/>
      <c r="Q68" s="184"/>
      <c r="R68" s="208"/>
      <c r="S68" s="184"/>
      <c r="T68" s="1021"/>
    </row>
    <row r="69" spans="2:20">
      <c r="B69" s="1023" t="s">
        <v>49</v>
      </c>
      <c r="C69" s="184"/>
      <c r="D69" s="208"/>
      <c r="E69" s="184"/>
      <c r="F69" s="208"/>
      <c r="G69" s="184"/>
      <c r="H69" s="208"/>
      <c r="I69" s="184"/>
      <c r="J69" s="208"/>
      <c r="K69" s="184"/>
      <c r="L69" s="208"/>
      <c r="M69" s="184"/>
      <c r="N69" s="1021"/>
      <c r="O69" s="184"/>
      <c r="P69" s="208"/>
      <c r="Q69" s="184"/>
      <c r="R69" s="1021"/>
      <c r="S69" s="184" t="s">
        <v>5169</v>
      </c>
      <c r="T69" s="1039" t="s">
        <v>5170</v>
      </c>
    </row>
    <row r="70" spans="2:20">
      <c r="B70" s="1023" t="s">
        <v>401</v>
      </c>
      <c r="C70" s="184"/>
      <c r="D70" s="208"/>
      <c r="E70" s="1025" t="s">
        <v>4955</v>
      </c>
      <c r="F70" s="1022" t="s">
        <v>4197</v>
      </c>
      <c r="G70" s="184"/>
      <c r="H70" s="208"/>
      <c r="I70" s="184"/>
      <c r="J70" s="208"/>
      <c r="K70" s="184"/>
      <c r="L70" s="208"/>
      <c r="M70" s="184"/>
      <c r="N70" s="208"/>
      <c r="O70" s="184"/>
      <c r="P70" s="208"/>
      <c r="Q70" s="184"/>
      <c r="R70" s="208"/>
      <c r="S70" s="184"/>
      <c r="T70" s="208"/>
    </row>
    <row r="71" spans="2:20">
      <c r="B71" s="1023" t="s">
        <v>52</v>
      </c>
      <c r="C71" s="184"/>
      <c r="D71" s="1021"/>
      <c r="E71" s="184"/>
      <c r="F71" s="208"/>
      <c r="G71" s="184" t="s">
        <v>5171</v>
      </c>
      <c r="H71" s="1022" t="s">
        <v>4796</v>
      </c>
      <c r="I71" s="184"/>
      <c r="J71" s="1022"/>
      <c r="K71" s="1037" t="s">
        <v>5172</v>
      </c>
      <c r="L71" s="1022" t="s">
        <v>4796</v>
      </c>
      <c r="M71" s="184" t="s">
        <v>4956</v>
      </c>
      <c r="N71" s="1022" t="s">
        <v>4957</v>
      </c>
      <c r="O71" s="184"/>
      <c r="P71" s="1021"/>
      <c r="Q71" s="1037" t="s">
        <v>5173</v>
      </c>
      <c r="R71" s="1022" t="s">
        <v>4796</v>
      </c>
      <c r="S71" s="184"/>
      <c r="T71" s="1021"/>
    </row>
    <row r="72" spans="2:20">
      <c r="B72" s="1138" t="s">
        <v>890</v>
      </c>
      <c r="C72" s="1138"/>
      <c r="D72" s="1138"/>
      <c r="E72" s="1138"/>
      <c r="F72" s="1138"/>
      <c r="G72" s="1138"/>
      <c r="H72" s="1138"/>
      <c r="I72" s="1138"/>
      <c r="J72" s="1138"/>
      <c r="K72" s="1138"/>
      <c r="L72" s="1138"/>
      <c r="M72" s="1138"/>
      <c r="N72" s="1138"/>
      <c r="O72" s="1138"/>
      <c r="P72" s="1138"/>
      <c r="Q72" s="1138"/>
      <c r="R72" s="1138"/>
      <c r="S72" s="1138"/>
      <c r="T72" s="1138"/>
    </row>
    <row r="73" spans="2:20">
      <c r="B73" s="779" t="s">
        <v>778</v>
      </c>
      <c r="C73" s="1047"/>
      <c r="D73" s="1048"/>
      <c r="E73" s="1047"/>
      <c r="F73" s="1049"/>
      <c r="G73" s="1047"/>
      <c r="H73" s="1049"/>
      <c r="I73" s="1047"/>
      <c r="J73" s="1048"/>
      <c r="K73" s="1047"/>
      <c r="L73" s="1049"/>
      <c r="M73" s="1047"/>
      <c r="N73" s="1048"/>
      <c r="O73" s="1047"/>
      <c r="P73" s="1048"/>
      <c r="Q73" s="1047"/>
      <c r="R73" s="1048"/>
      <c r="S73" s="1047"/>
      <c r="T73" s="1048"/>
    </row>
    <row r="74" spans="2:20">
      <c r="B74" s="1018" t="s">
        <v>781</v>
      </c>
      <c r="C74" s="1047" t="s">
        <v>5174</v>
      </c>
      <c r="D74" s="1049" t="s">
        <v>4958</v>
      </c>
      <c r="E74" s="1047" t="s">
        <v>5175</v>
      </c>
      <c r="F74" s="1049" t="s">
        <v>4958</v>
      </c>
      <c r="G74" s="1047" t="s">
        <v>4959</v>
      </c>
      <c r="H74" s="1022" t="s">
        <v>4960</v>
      </c>
      <c r="I74" s="1047"/>
      <c r="J74" s="1048"/>
      <c r="K74" s="1047"/>
      <c r="L74" s="1049"/>
      <c r="M74" s="1047"/>
      <c r="N74" s="1048"/>
      <c r="O74" s="1047"/>
      <c r="P74" s="1049"/>
      <c r="Q74" s="1050" t="s">
        <v>5176</v>
      </c>
      <c r="R74" s="1022" t="s">
        <v>4961</v>
      </c>
      <c r="S74" s="1047"/>
      <c r="T74" s="1049"/>
    </row>
  </sheetData>
  <mergeCells count="7">
    <mergeCell ref="B66:T66"/>
    <mergeCell ref="B72:T72"/>
    <mergeCell ref="C5:H5"/>
    <mergeCell ref="I5:N5"/>
    <mergeCell ref="O5:T5"/>
    <mergeCell ref="B7:T7"/>
    <mergeCell ref="B54:T54"/>
  </mergeCells>
  <hyperlinks>
    <hyperlink ref="D8" r:id="rId1" display="http://www.angolaenergia2025.com/en/conteudo/new-renewables-strategy" xr:uid="{039A8648-A410-4549-ACC4-A449459D6996}"/>
    <hyperlink ref="H8" r:id="rId2" xr:uid="{F3AEF041-8A5A-464A-AC3C-CAFC0D3B8CFF}"/>
    <hyperlink ref="N10" r:id="rId3" xr:uid="{7245A250-70BF-4A0A-9CAF-D237390D59E2}"/>
    <hyperlink ref="H22" r:id="rId4" xr:uid="{0617913B-0384-4254-A4E5-D22D7D616A3A}"/>
    <hyperlink ref="P24" r:id="rId5" location="page=35" display="https://www.usaid.gov/sites/default/files/documents/1860/PAOP-Ethiopia-MarketAssessment-Final_508.pdf#page=35" xr:uid="{C3169968-206E-498E-8B08-558987B1960A}"/>
    <hyperlink ref="L26" r:id="rId6" xr:uid="{5B32C93B-BC77-4151-8220-B6CE582D5835}"/>
    <hyperlink ref="F27" r:id="rId7" xr:uid="{0B8A2E1F-013E-4A49-BE31-09F491F9ED89}"/>
    <hyperlink ref="L27" r:id="rId8" xr:uid="{B3DA7E4C-F8EA-46C4-9BA5-F6808C5478B4}"/>
    <hyperlink ref="F40" r:id="rId9" xr:uid="{080D9434-72EF-43E7-B6AC-6B6C17B4ED4E}"/>
    <hyperlink ref="H41" r:id="rId10" xr:uid="{12DCD5F7-6A5F-4202-8E19-553563EDD8BC}"/>
    <hyperlink ref="P41" r:id="rId11" xr:uid="{DFD1B0A8-C052-4644-8F69-A86AF29024CF}"/>
    <hyperlink ref="F42" r:id="rId12" xr:uid="{2B5F9FA5-8161-4207-9D40-4DF4C770128D}"/>
    <hyperlink ref="L43" r:id="rId13" xr:uid="{D2857FEC-0087-478B-AA63-979212968960}"/>
    <hyperlink ref="F45" r:id="rId14" xr:uid="{94F354DC-1F30-4E73-BF5A-D9C00F9B5ABB}"/>
    <hyperlink ref="D47" r:id="rId15" xr:uid="{16CCE7B9-4D7D-4E79-AC79-4FD39B7C12C7}"/>
    <hyperlink ref="D48" r:id="rId16" xr:uid="{BEB2EF21-B433-41CB-A93E-23240BD32F2D}"/>
    <hyperlink ref="F48" r:id="rId17" xr:uid="{8216C0CC-13DF-4E3D-8694-BCBAFE34DAC7}"/>
    <hyperlink ref="H49" r:id="rId18" xr:uid="{2A7A3427-2F5D-4625-B0D1-CAB1398A0509}"/>
    <hyperlink ref="D51" r:id="rId19" xr:uid="{15FEFB89-EAC5-42E9-A067-751E96B5C835}"/>
    <hyperlink ref="F51" r:id="rId20" xr:uid="{CD74201E-555C-434C-9F81-404907E9EF84}"/>
    <hyperlink ref="H51" r:id="rId21" display="http://www.rea.or.ug/resources/strategy%20and%20plan%202013-2022.pdf" xr:uid="{15B8F27A-CEF7-4AB6-8087-CFAC1A217670}"/>
    <hyperlink ref="P52" r:id="rId22" xr:uid="{F41DB3AB-3566-4B2A-A31A-AE4225ABFB36}"/>
    <hyperlink ref="F53" r:id="rId23" xr:uid="{F655376D-D3E9-4195-8C40-A0F0103F684B}"/>
    <hyperlink ref="H55" r:id="rId24" xr:uid="{F8B0D7AF-EF00-46EE-9E58-4B3100471634}"/>
    <hyperlink ref="P55" r:id="rId25" xr:uid="{AC317557-CD85-452E-9B80-0D180CA3E0D4}"/>
    <hyperlink ref="T55" r:id="rId26" xr:uid="{8BD18A6C-3400-44D7-99BF-FEB1007A5293}"/>
    <hyperlink ref="F56" r:id="rId27" xr:uid="{AEA09C42-B1B7-4985-9C4E-8C133588997F}"/>
    <hyperlink ref="R56" r:id="rId28" xr:uid="{75224436-2DA7-4DDC-98D4-8B708B50F194}"/>
    <hyperlink ref="D58" r:id="rId29" xr:uid="{F7B80265-1CE9-4208-A953-9E757A1C06B5}"/>
    <hyperlink ref="P58" r:id="rId30" display="https://mnre.gov.in/solar/standard-specs-cost" xr:uid="{E88BA28B-444E-4B39-A1C0-B33509822413}"/>
    <hyperlink ref="F62" r:id="rId31" xr:uid="{BD4426E1-F46C-4677-81A3-FC96B680959D}"/>
    <hyperlink ref="H62" r:id="rId32" xr:uid="{2E46E5A4-D963-44D5-9F30-777AEC5252C1}"/>
    <hyperlink ref="N62" r:id="rId33" xr:uid="{CD6FBCE6-C7C6-4605-984C-49729C799A98}"/>
    <hyperlink ref="L62" r:id="rId34" xr:uid="{C36AFFCB-EDA1-46C5-8716-3E6044F24DD1}"/>
    <hyperlink ref="D63" r:id="rId35" xr:uid="{86B245DA-0EB9-4A97-8FC1-1D32B8D24BEF}"/>
    <hyperlink ref="T63" r:id="rId36" xr:uid="{DDD5C5B9-DE5E-469F-8135-9FB38EB45F4B}"/>
    <hyperlink ref="F64" r:id="rId37" xr:uid="{EF4C3E14-1037-478F-80F0-516A76A6C54D}"/>
    <hyperlink ref="N8" r:id="rId38" xr:uid="{46B3ABC4-C8FC-4833-AA38-F06DA163C852}"/>
    <hyperlink ref="L8" r:id="rId39" xr:uid="{7458A860-B677-43F7-BF8C-AE2C0BE0E522}"/>
    <hyperlink ref="T24" r:id="rId40" location="page=35_x000a__x000a_" xr:uid="{81AD7040-816D-4F97-A951-11DCEA8F512D}"/>
    <hyperlink ref="R24" r:id="rId41" display="https://cdkn.org/wp-content/uploads/2018/02/Inventory-of-Energy-Initatives.pdf" xr:uid="{F66F2FAA-08AD-47EF-9279-704E570E5206}"/>
    <hyperlink ref="D26" r:id="rId42" xr:uid="{F28EC2D3-99A9-439C-8D5B-0F06C6446F64}"/>
    <hyperlink ref="H26" r:id="rId43" xr:uid="{288A0C63-4E0D-4FDC-9E2E-A38D5A327DA8}"/>
    <hyperlink ref="H27" r:id="rId44" xr:uid="{86D9A2DA-5174-4462-B1BA-917163FEB7B5}"/>
    <hyperlink ref="N27" r:id="rId45" xr:uid="{4E0E2ED6-955F-48DD-9437-5DC33B659DC0}"/>
    <hyperlink ref="T28" r:id="rId46" xr:uid="{5D9DF28A-BDAE-41EF-9C3B-972C690DE9CB}"/>
    <hyperlink ref="P30" r:id="rId47" display="https://www.gogla.org/sites/default/files/resource_docs/kenya_country_brief.pdf" xr:uid="{0E1B4028-2508-4D52-B256-F0635667A23F}"/>
    <hyperlink ref="D30" r:id="rId48" xr:uid="{4801058D-E97B-40B3-A272-7C5F663C314B}"/>
    <hyperlink ref="N30" r:id="rId49" display="https://www.greenbuildingafrica.co.za/mini-grid-solar-pv-tender-announced-in-kenya/" xr:uid="{404B8486-4198-4E09-823F-7FA3B15508BB}"/>
    <hyperlink ref="L30" r:id="rId50" xr:uid="{1E76CC46-4F9A-46D7-AB90-5B55E6973990}"/>
    <hyperlink ref="T32" r:id="rId51" xr:uid="{D76C684A-5526-48B9-A489-740195A4B1B3}"/>
    <hyperlink ref="D32" r:id="rId52" xr:uid="{04B8F012-D3F5-4B85-B894-FC1C887266FA}"/>
    <hyperlink ref="H32" r:id="rId53" xr:uid="{76E3FBA7-55D9-4D0C-9432-A36823FDE14F}"/>
    <hyperlink ref="H40" r:id="rId54" xr:uid="{EC699B80-3E80-44F9-B22C-F372BF7FFD1F}"/>
    <hyperlink ref="N40" r:id="rId55" xr:uid="{26150C74-4981-4CE8-A461-1DA52D0BA6E6}"/>
    <hyperlink ref="L40" r:id="rId56" display="http://rea.gov.ng/wp-content/uploads/2018/07/NERC-Mini-Grid-Regulation.pdf" xr:uid="{DF72619E-1ADB-4EFD-8AD2-4F5487D1AE23}"/>
    <hyperlink ref="R40" r:id="rId57" display="https://rea.gov.ng/mini-grid-tender/_x000a_" xr:uid="{BB036BF8-92C4-4D8B-8B0B-6A58F2407799}"/>
    <hyperlink ref="T41" r:id="rId58" xr:uid="{9A225023-0A57-4FD1-9F11-57188EA99D55}"/>
    <hyperlink ref="D41" r:id="rId59" xr:uid="{33D1EB15-CA29-4D13-B557-EFDD00CA079F}"/>
    <hyperlink ref="L41" r:id="rId60" xr:uid="{AEB6EF77-0E14-4C19-B4C9-5B9BB6DEF852}"/>
    <hyperlink ref="J41" r:id="rId61" xr:uid="{0408EFD8-65B6-469E-B40F-4568F2436224}"/>
    <hyperlink ref="N41" r:id="rId62" xr:uid="{7DB83119-64CC-4553-958D-B2A6B4423193}"/>
    <hyperlink ref="D43" r:id="rId63" xr:uid="{1B865D5B-E95E-4BD5-AC31-0652A81B0B38}"/>
    <hyperlink ref="H43" r:id="rId64" xr:uid="{6CAFDD9A-3DE0-4B56-A8D2-674ED6B03B84}"/>
    <hyperlink ref="T46" r:id="rId65" xr:uid="{CCE2700F-AE73-473C-A715-0E86E11472E4}"/>
    <hyperlink ref="P49" r:id="rId66" display="https://www.usaid.gov/sites/default/files/documents/1860/PAOP-Tanzania-MarketAssessment-Final_508.pdf_x000a__x000a_" xr:uid="{A2045091-D4EA-4B95-982E-92DF34D69B17}"/>
    <hyperlink ref="T49" r:id="rId67" xr:uid="{D9668A8F-E163-4D74-8478-FC6DC7A76BE1}"/>
    <hyperlink ref="T53" r:id="rId68" xr:uid="{3A211428-E99A-40DB-91C0-6ABC50EC8751}"/>
    <hyperlink ref="J58" r:id="rId69" display="http://global-climatescope.org/policies/5309_x000a_" xr:uid="{3AD727CF-A8B3-42CB-984B-2481DDC18303}"/>
    <hyperlink ref="H59" r:id="rId70" xr:uid="{0547CEBF-2D9B-415B-98DB-313EA1AE02F4}"/>
    <hyperlink ref="R63" r:id="rId71" display="http://global-climatescope.org/policies/3959" xr:uid="{CB99F9AA-4798-4DC0-86C7-953F182A63C3}"/>
    <hyperlink ref="R51" r:id="rId72" xr:uid="{80A44476-2E70-4F7C-BB1C-DE0A079503EE}"/>
    <hyperlink ref="R43" r:id="rId73" xr:uid="{B99C9EFC-9999-4918-85CE-085F61B1981F}"/>
    <hyperlink ref="J56" r:id="rId74" display="http://documents.worldbank.org/curated/en/258101549324138093/pdf/134326-ESMAP-P154383-PUBLIC-4-2-2019-15-30-28-ESMAPMiniGridsArrivalofMainGrid.pdf" xr:uid="{A9D1E9EB-5D33-4CF1-8CE6-975E4CE82DAD}"/>
    <hyperlink ref="J59" r:id="rId75" xr:uid="{FBAE3DB0-542A-4858-B3E6-3B51BB1CB2C2}"/>
    <hyperlink ref="R49" r:id="rId76" display="https://www.irena.org/-/media/Files/IRENA/Agency/Publication/2018/Oct/IRENA_mini-grid_policies_2018.pdf" xr:uid="{D1C2C282-23FD-410E-8817-3940FA20259A}"/>
    <hyperlink ref="J49" r:id="rId77" xr:uid="{A54F1437-F9B0-4ACB-8A84-651DC50B9323}"/>
    <hyperlink ref="L49" r:id="rId78" xr:uid="{46E48D30-303D-41F8-8BE1-23F3C86577D9}"/>
    <hyperlink ref="J40" r:id="rId79" xr:uid="{99E0621F-714C-46AA-8C29-BEB66B96FE43}"/>
    <hyperlink ref="P56" r:id="rId80" xr:uid="{94768735-E3B2-435F-A2F0-BB3CCCD87A09}"/>
    <hyperlink ref="P59" r:id="rId81" xr:uid="{AE1B64DE-EFC0-4312-9CEF-64F69AB80C1C}"/>
    <hyperlink ref="T51" r:id="rId82" xr:uid="{1880AFAC-BCA6-47F9-9275-B451753AD452}"/>
    <hyperlink ref="L51" r:id="rId83" xr:uid="{60D8CE80-CD13-4E27-AFDB-AD92436D3FF4}"/>
    <hyperlink ref="N55" r:id="rId84" display="https://www.adb.org/sites/default/files/tenders/ban0582-breb-g2b.pdf" xr:uid="{2A414735-3A5F-450C-8D0C-7177CB33A54C}"/>
    <hyperlink ref="H58" r:id="rId85" xr:uid="{8897AA2F-7660-452F-8C7C-E9F7B45E1512}"/>
    <hyperlink ref="T58" r:id="rId86" xr:uid="{FF96AD8C-9F93-40B7-BC08-DBD7A1343772}"/>
    <hyperlink ref="R62" r:id="rId87" xr:uid="{A1161D34-B9E5-4091-8466-85A3EDD138F7}"/>
    <hyperlink ref="N63" r:id="rId88" xr:uid="{1F4008FE-0977-412C-BF40-63FEED9C0525}"/>
    <hyperlink ref="L63" r:id="rId89" xr:uid="{B4A0B5FA-55F4-499A-8E15-0D974EB11A3F}"/>
    <hyperlink ref="P63" r:id="rId90" xr:uid="{4C9F3AF8-B7BC-45A2-B9B5-D8C5C32A430F}"/>
    <hyperlink ref="R30" r:id="rId91" xr:uid="{62017A95-6A10-4810-9291-4087EEBD87AB}"/>
    <hyperlink ref="P51" r:id="rId92" display="https://www.unbs.go.ug/content.php?src=pvoc-key-documents&amp;content" xr:uid="{36347E92-3143-43CA-B936-47371A1B6CD1}"/>
    <hyperlink ref="P64" r:id="rId93" display="http://www.aedb.org/process-flow-for-import-of-solar-pv-equipment-in-pakistan" xr:uid="{E8197AE9-F22D-4AAD-A670-0A671B3F05AD}"/>
    <hyperlink ref="P8" r:id="rId94" xr:uid="{3E263C7F-38F1-464D-B911-9F3FA22E0B0D}"/>
    <hyperlink ref="R8" r:id="rId95" xr:uid="{230E1669-833F-4A19-99C0-BAC25C5D5DC2}"/>
    <hyperlink ref="R53" r:id="rId96" xr:uid="{851FEB5D-9A4C-498B-A6AD-9EC6E93A1678}"/>
    <hyperlink ref="P53" r:id="rId97" xr:uid="{3EAB4F3A-7688-4555-A920-33EA98FDA093}"/>
    <hyperlink ref="F23" r:id="rId98" xr:uid="{C5A86AA2-BCCF-44DA-9381-36FA19A727C5}"/>
    <hyperlink ref="J24" r:id="rId99" xr:uid="{F71DD0CF-6612-46E9-946C-9B5FF4413E75}"/>
    <hyperlink ref="H30" r:id="rId100" display="https://rise.esmap.org/data/files/library/kenya/Clean%20Cooking/Supporting%20Documentation/Kenya_ACCESS_2019.pdf" xr:uid="{196C25E6-2121-43CB-A990-B425CA1573B3}"/>
    <hyperlink ref="L9" r:id="rId101" xr:uid="{17C5DE9B-B2BD-475D-9CA6-30B2EF185D46}"/>
    <hyperlink ref="P9" r:id="rId102" xr:uid="{7D337401-E2D6-41FE-8454-B457854A240B}"/>
    <hyperlink ref="D9" r:id="rId103" xr:uid="{0CB8FB59-8E38-4285-BA2C-A97B856AB57C}"/>
    <hyperlink ref="N9" r:id="rId104" display="https://www.agenceecofin.com/solaire/1212-62608-benin-lancement-du-deuxieme-appel-a-propositions-de-projets-de-la-facilite-d-energie-propre-hors-reseau" xr:uid="{5E539399-C479-4940-A367-7C83078F6C9D}"/>
    <hyperlink ref="T9" r:id="rId105" display="https://www.pv-magazine.fr/2020/01/28/le-benin-exonere-les-importations-de-panneaux-photovoltaiques-de-tva/" xr:uid="{02EECE0B-9DCB-4BD4-806D-F1D64F169B46}"/>
    <hyperlink ref="R9" r:id="rId106" xr:uid="{5AF5AB4B-519F-4CE6-B7E7-3E9963BD7CE9}"/>
    <hyperlink ref="D11" r:id="rId107" xr:uid="{61C755D2-C835-43A9-BB42-87B3CC9F331C}"/>
    <hyperlink ref="N11" r:id="rId108" xr:uid="{276A7E00-49DF-4E28-A3CD-A1DF8F188B85}"/>
    <hyperlink ref="L11" r:id="rId109" xr:uid="{4982C926-9952-4E4A-9ED8-452C88A66119}"/>
    <hyperlink ref="R11" r:id="rId110" xr:uid="{8C14D16F-E5DE-4C4D-B14F-DB44844F1C59}"/>
    <hyperlink ref="H11" r:id="rId111" xr:uid="{ACB84129-559D-4AF7-B9A2-84D9FA01DBD8}"/>
    <hyperlink ref="T11" r:id="rId112" xr:uid="{3F493BD3-6BEC-4E1D-8A9C-E62598B089AB}"/>
    <hyperlink ref="J11" r:id="rId113" xr:uid="{0D4B307F-E76F-4B80-A63E-25F17C03C5A6}"/>
    <hyperlink ref="T12" r:id="rId114" xr:uid="{861DFFBC-C814-4CFA-894C-52BFBF9D430B}"/>
    <hyperlink ref="R12" r:id="rId115" xr:uid="{CD0C0382-0313-47D0-AD2F-FA2C5A8EE8AC}"/>
    <hyperlink ref="L12" r:id="rId116" xr:uid="{10D8A078-0ABF-42C7-B322-9722CFF8A0E6}"/>
    <hyperlink ref="H13" r:id="rId117" xr:uid="{87F9112C-2D19-49CE-98FA-BA54E535256A}"/>
    <hyperlink ref="R13" r:id="rId118" xr:uid="{045D0B35-B6CB-425C-98C9-3432E0A89A02}"/>
    <hyperlink ref="T13" r:id="rId119" display="https://www.usaid.gov/sites/default/files/documents/1860/PAOP-Cameroon-MarketAssessment-Final-Digital_508.pdf" xr:uid="{E0B18403-22B9-4A74-8F78-5C2932A910F7}"/>
    <hyperlink ref="P13" r:id="rId120" xr:uid="{B91519B7-9B31-48E9-AFC2-2EA2DF78C5C4}"/>
    <hyperlink ref="F13" r:id="rId121" xr:uid="{48E67C24-F4D7-404E-824E-B8B8A7313430}"/>
    <hyperlink ref="L13" r:id="rId122" xr:uid="{561F9594-B012-419F-83B2-BE7EB4213D6A}"/>
    <hyperlink ref="T15" r:id="rId123" xr:uid="{22C760DF-E3A4-4CA1-961B-E9D7E3887874}"/>
    <hyperlink ref="L17" r:id="rId124" display="https://greenminigrid.afdb.org/sites/default/files/Mini-grid%20DRoC.pdf" xr:uid="{24A3ADC0-DC4B-4528-8515-94352704434B}"/>
    <hyperlink ref="H17" r:id="rId125" xr:uid="{18F53501-F1CB-417F-AC65-54C9B9D0709B}"/>
    <hyperlink ref="J17" r:id="rId126" xr:uid="{5C3E0E58-DD92-474B-B2A1-CD05983CE620}"/>
    <hyperlink ref="H19" r:id="rId127" xr:uid="{BD4089F0-4C8E-4F26-BA6F-345A5F6ABB0C}"/>
    <hyperlink ref="J19" r:id="rId128" xr:uid="{67D0C5A5-49B5-4584-9374-92C3A01AF86F}"/>
    <hyperlink ref="T19" r:id="rId129" xr:uid="{D5A729C8-A34A-4943-9DB7-C4B2661EBABB}"/>
    <hyperlink ref="D19" r:id="rId130" xr:uid="{6A04AB26-6C56-4D08-98A8-AF4C6C42470D}"/>
    <hyperlink ref="N19" r:id="rId131" xr:uid="{08DA6C11-3AE3-4F2A-B8BB-D3B0DFDC1D0F}"/>
    <hyperlink ref="L19" r:id="rId132" xr:uid="{FD070FB7-E08F-4B97-B9D0-55EA168D3D78}"/>
    <hyperlink ref="H20" r:id="rId133" xr:uid="{BAE3C278-7FF9-4D86-9359-37292F9FD995}"/>
    <hyperlink ref="L20" r:id="rId134" xr:uid="{A5E160FF-A987-474B-9990-2373E5A4A02E}"/>
    <hyperlink ref="D33" r:id="rId135" xr:uid="{AF4C4C86-37AE-4736-BD5B-8AD41D8AFC80}"/>
    <hyperlink ref="T33" r:id="rId136" xr:uid="{52CD170D-EEFC-4108-8B5D-AA0FA2C3602E}"/>
    <hyperlink ref="P33" r:id="rId137" xr:uid="{B234F41D-5ED3-450D-B2D3-D04C22F1CAD6}"/>
    <hyperlink ref="H33" r:id="rId138" xr:uid="{B06AA538-0847-47EB-BFD2-F3AA73677EBB}"/>
    <hyperlink ref="R33" r:id="rId139" xr:uid="{63387AA2-8269-4A08-9A2B-E04A061CF2EF}"/>
    <hyperlink ref="J33" r:id="rId140" xr:uid="{28B22AD6-5FF1-4203-9ACC-F7E0BFF82DAB}"/>
    <hyperlink ref="T34" r:id="rId141" xr:uid="{D5796176-BCCF-4FB4-A375-F20FAF4C0D0C}"/>
    <hyperlink ref="H34" r:id="rId142" xr:uid="{CE4AAA0A-D5D5-4077-94C7-5B613791A57A}"/>
    <hyperlink ref="L34" r:id="rId143" xr:uid="{E7249238-E225-4AD2-A2BC-C050DF9E55EA}"/>
    <hyperlink ref="J34" r:id="rId144" xr:uid="{495E5FCE-17E3-4915-A7ED-66928854C1E3}"/>
    <hyperlink ref="P34" r:id="rId145" xr:uid="{FE016C04-06BE-44D1-BC11-414C34D4EDF0}"/>
    <hyperlink ref="D35" r:id="rId146" xr:uid="{88B012DB-4607-4EB7-9399-0B52D95CF968}"/>
    <hyperlink ref="T35" r:id="rId147" display="http://global-climatescope.org/assets/data/docs/updates/2020-02-06-sub-saharan-africa-market-outlook-2020.pdf" xr:uid="{0FD7EFAA-B5CB-40ED-91B4-164FB98688E9}"/>
    <hyperlink ref="L36" r:id="rId148" xr:uid="{6A2FEE2E-F7E1-443E-82ED-50DB82404CC8}"/>
    <hyperlink ref="L37" r:id="rId149" display="https://www.rvo.nl/sites/default/files/2019/01/Final-Energy-report-Mozambique.pdf" xr:uid="{0DAF28F2-3479-48BB-BBE2-00204D1D22D9}"/>
    <hyperlink ref="T37" r:id="rId150" xr:uid="{7C2D7DE4-F28E-4146-B5DC-BF6AF42A5641}"/>
    <hyperlink ref="H37" r:id="rId151" xr:uid="{EE8200F1-F687-4366-A877-A180575DDAA7}"/>
    <hyperlink ref="D38" r:id="rId152" xr:uid="{69D57133-0788-40E9-A3D8-DDC8672EC386}"/>
    <hyperlink ref="L38" r:id="rId153" xr:uid="{3073A6FB-A067-40F3-9C9E-8DFF3F908998}"/>
    <hyperlink ref="D39" r:id="rId154" xr:uid="{E4CBB44B-9BED-4362-BDA4-64F68423E035}"/>
    <hyperlink ref="F39" r:id="rId155" xr:uid="{5CF74D8D-A7A8-4A66-A1D1-CD3509F9031A}"/>
    <hyperlink ref="L39" r:id="rId156" xr:uid="{AF76122A-6DBD-4852-9D5A-70FCDB68B604}"/>
    <hyperlink ref="T39" r:id="rId157" display="https://www.gogla.org/sites/default/files/resource_docs/niger_country_brief.pdf" xr:uid="{CC31FD6F-39E6-4CB4-B048-9D7455267128}"/>
    <hyperlink ref="H39" r:id="rId158" xr:uid="{F7673E60-C170-4551-90C1-80BC357A9CFB}"/>
    <hyperlink ref="T44" r:id="rId159" xr:uid="{F888344E-8E71-4D75-A05C-E702CD8E8949}"/>
    <hyperlink ref="N44" r:id="rId160" display="http://iati.dfid.gov.uk/iati_documents/51719400.odt" xr:uid="{AFFD0EBA-5390-4733-A0F6-9267AFE33D58}"/>
    <hyperlink ref="L44" r:id="rId161" display="http://iati.dfid.gov.uk/iati_documents/51719400.odt" xr:uid="{5EAE8179-9903-4D4A-B08D-5E869E0A796A}"/>
    <hyperlink ref="J44" r:id="rId162" xr:uid="{04C19C86-277C-4E3C-BC2D-CA7CB74FC9D8}"/>
    <hyperlink ref="H44" r:id="rId163" xr:uid="{13489D73-F6E1-4AD2-87A4-82BA70C2F0F1}"/>
    <hyperlink ref="H50" r:id="rId164" xr:uid="{29A30FC4-8EA6-4DCE-82FB-626A34504AA2}"/>
    <hyperlink ref="N50" r:id="rId165" display="https://www.africa-energy.com/article/togo-bids-sought-solar-mini-grids" xr:uid="{0CF15641-3660-445C-BB66-C090D3DAF0E0}"/>
    <hyperlink ref="T50" r:id="rId166" xr:uid="{AE200E8B-6857-4A5A-B7AF-35CCEC4CDFDA}"/>
    <hyperlink ref="D50" r:id="rId167" xr:uid="{7F999431-D127-4882-A18B-EC41845B4E41}"/>
    <hyperlink ref="P50" r:id="rId168" xr:uid="{674699C2-D5C4-4D8A-A397-1EF12E4F02AF}"/>
    <hyperlink ref="R50" r:id="rId169" display="https://minigrids.org/wp-content/uploads/2020/06/Mini-grids_Market_Report-20.pdf" xr:uid="{65017EAD-5D5A-4E3D-97CC-A57A9754239D}"/>
    <hyperlink ref="F60" r:id="rId170" xr:uid="{6DB57281-7534-4586-8AF6-6E3D41B5E5D9}"/>
    <hyperlink ref="T60" r:id="rId171" xr:uid="{9D965C91-20D3-4B22-929F-CA17886045D6}"/>
    <hyperlink ref="D61" r:id="rId172" xr:uid="{47207BE8-FA80-4B0F-9DF7-61E117CD04D7}"/>
    <hyperlink ref="H65" r:id="rId173" xr:uid="{1D70B99E-F68B-40B2-97B0-D62671E154D1}"/>
    <hyperlink ref="L65" r:id="rId174" xr:uid="{17A10BAE-3915-4292-A23B-3EEF43E61BBC}"/>
    <hyperlink ref="T67" r:id="rId175" xr:uid="{8DDC1C1B-2BB4-4579-B7B1-CB6F2D38BAAF}"/>
    <hyperlink ref="H67" r:id="rId176" display="https://www.pv-magazine-latam.com/2019/01/16/guatemala-anuncia-nueva-politica-de-electrificacion-rural/" xr:uid="{273F5E36-7B3B-415C-BDE0-DA6F21CFABF2}"/>
    <hyperlink ref="F70" r:id="rId177" xr:uid="{2A066A7E-8F5D-4AA5-92A4-CB0780E256FF}"/>
    <hyperlink ref="N71" r:id="rId178" xr:uid="{BC57C4C0-AC9E-455C-82FF-178757E0D903}"/>
    <hyperlink ref="R71" r:id="rId179" xr:uid="{F34E920F-4FCC-45F9-8EE4-7E53EDEB43EF}"/>
    <hyperlink ref="L71" r:id="rId180" xr:uid="{DF5C5A72-8818-480C-B54F-9C6E1CF9A904}"/>
    <hyperlink ref="H71" r:id="rId181" xr:uid="{ECA360DA-CA2D-4C5A-89C9-9491B9978126}"/>
    <hyperlink ref="D74" r:id="rId182" xr:uid="{D5874A5D-CE43-4B88-8D09-85AABFB35A6A}"/>
    <hyperlink ref="F74" r:id="rId183" xr:uid="{4C8321EC-CA25-4E8C-825F-42CE36188270}"/>
    <hyperlink ref="H74" r:id="rId184" xr:uid="{7CEA98A0-C7CC-4FA5-A22C-C0C942757BC8}"/>
    <hyperlink ref="R74" r:id="rId185" display="https://rise.esmap.org/data/files/library/yemen,-rep./Energy%20Efficiency/Yemen_NATIONAL%20STRATEGY%20FOR%20RENEWABLE%20ENERGY%20AND%20ENERGY%20EFFICIENCY.pdf" xr:uid="{A3E47AA2-64E5-4ECD-9D58-04AE72257920}"/>
    <hyperlink ref="T16" r:id="rId186" xr:uid="{DD7A099A-734B-4A95-B7B3-6549FFAB4702}"/>
    <hyperlink ref="T30" r:id="rId187" display="https://www.esi-africa.com/industry-sectors/generation/solar/goglas-position-on-vat-for-off-grid-solar-products-in-kenya/" xr:uid="{EAF00CB6-35E5-45AA-ADCD-3495F7BE6B37}"/>
    <hyperlink ref="T40" r:id="rId188" display="https://ng.boell.org/en/2019/07/02/solar-import-duty-and-tariffs-exempt-or-not" xr:uid="{D83881A7-91C9-4D31-A918-61EAEBA93DFF}"/>
    <hyperlink ref="R41" r:id="rId189" display="https://www.newtimes.co.rw/news/brd-unveils-35-million-solar-project-rural-households" xr:uid="{4DEB9C03-5DBB-4B94-895B-52664CB14621}"/>
    <hyperlink ref="T43" r:id="rId190" display="https://www.afrik21.africa/en/senegal-government-exempts-renewable-energy-equipment-from-vat/" xr:uid="{945536A0-F385-4F4C-A60D-E09872B7F6B4}"/>
    <hyperlink ref="J52" r:id="rId191" xr:uid="{4A0A4B02-F727-4010-AB11-661E53A97DB3}"/>
    <hyperlink ref="N52" r:id="rId192" display="https://www.uncdf.org/article/6579/rfa-debt-funding-to-strengthen-the-clean-off-grid-energy-sector-in-zambia" xr:uid="{89D9770B-0C39-404C-9342-EC8B8ECA5A66}"/>
    <hyperlink ref="R17" r:id="rId193" xr:uid="{579BECB9-4C46-4C19-8556-CA2257115BF4}"/>
    <hyperlink ref="L24" r:id="rId194" display="https://allafrica.com/stories/202011100726.html" xr:uid="{F7AB2C76-BB2B-471C-8B02-7C03FE15A4B5}"/>
    <hyperlink ref="N24" r:id="rId195" display="https://www.africa-energy.com/article/ethiopia-bids-sought-solar-pv-mini-grids" xr:uid="{8B663ECD-8423-4DE2-8045-D60F26893613}"/>
    <hyperlink ref="R32" r:id="rId196" xr:uid="{041DFF9C-D54E-4FC3-BFFB-009E84EDAAAC}"/>
    <hyperlink ref="L32" r:id="rId197" xr:uid="{21B1F92B-0879-44CD-8587-AA01A5363F61}"/>
    <hyperlink ref="R36" r:id="rId198" xr:uid="{2EFE32AA-A29E-493D-AF26-91354611D7B7}"/>
    <hyperlink ref="F41" r:id="rId199" xr:uid="{63FFA0F1-23E2-4656-A97D-FAF1E1774B87}"/>
    <hyperlink ref="N58" r:id="rId200" xr:uid="{0A0185CE-AF53-47AF-A981-11F8B4B126B5}"/>
    <hyperlink ref="D17" r:id="rId201" xr:uid="{68F56498-7B26-46D9-B552-FC5F9BE1D59B}"/>
    <hyperlink ref="A1" location="Contents!A1" display="Table of Contents" xr:uid="{2E2C5D01-7A3E-462B-8816-458573C811B5}"/>
    <hyperlink ref="P14" r:id="rId202" xr:uid="{6FE5238B-B00C-4215-B70E-3281BC9F3F21}"/>
    <hyperlink ref="D27" r:id="rId203" xr:uid="{158B0F22-6613-4EFB-B631-F7E5A3962FF9}"/>
    <hyperlink ref="N33" r:id="rId204" xr:uid="{B20C844A-C5D8-47EB-8C49-B158F795DA12}"/>
    <hyperlink ref="J39" r:id="rId205" xr:uid="{0A414F60-871C-47B0-939D-5E4F80E45826}"/>
    <hyperlink ref="L60" r:id="rId206" xr:uid="{397E90EB-8D73-48EE-989D-36CA56909436}"/>
    <hyperlink ref="T62" r:id="rId207" xr:uid="{9B69EC28-E460-4C10-BE60-62850AF056F3}"/>
  </hyperlinks>
  <pageMargins left="0.7" right="0.7" top="0.75" bottom="0.75" header="0.3" footer="0.3"/>
  <pageSetup orientation="portrait" verticalDpi="0" r:id="rId208"/>
</worksheet>
</file>

<file path=xl/worksheets/sheet1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3500D1-E2A8-4FAE-82DA-A882EBBBF648}">
  <sheetPr>
    <tabColor rgb="FF0070C0"/>
  </sheetPr>
  <dimension ref="A1:J40"/>
  <sheetViews>
    <sheetView zoomScaleNormal="100" workbookViewId="0"/>
  </sheetViews>
  <sheetFormatPr defaultColWidth="8.85546875" defaultRowHeight="12.75"/>
  <cols>
    <col min="1" max="1" width="17" style="35" bestFit="1" customWidth="1"/>
    <col min="2" max="2" width="25.42578125" style="35" customWidth="1"/>
    <col min="3" max="3" width="20.42578125" style="35" customWidth="1"/>
    <col min="4" max="4" width="17.42578125" style="35" customWidth="1"/>
    <col min="5" max="8" width="18.42578125" style="35" customWidth="1"/>
    <col min="9" max="9" width="19.140625" style="35" customWidth="1"/>
    <col min="10" max="10" width="16.85546875" style="35" customWidth="1"/>
    <col min="11" max="16384" width="8.85546875" style="35"/>
  </cols>
  <sheetData>
    <row r="1" spans="1:10" ht="15">
      <c r="A1" s="232" t="s">
        <v>3717</v>
      </c>
      <c r="B1" s="44" t="s">
        <v>5183</v>
      </c>
    </row>
    <row r="3" spans="1:10">
      <c r="C3" s="615" t="s">
        <v>862</v>
      </c>
    </row>
    <row r="4" spans="1:10">
      <c r="C4" s="616" t="s">
        <v>514</v>
      </c>
    </row>
    <row r="5" spans="1:10">
      <c r="C5" s="616" t="s">
        <v>530</v>
      </c>
    </row>
    <row r="6" spans="1:10">
      <c r="C6" s="616" t="s">
        <v>527</v>
      </c>
    </row>
    <row r="7" spans="1:10">
      <c r="C7" s="617" t="s">
        <v>863</v>
      </c>
    </row>
    <row r="8" spans="1:10">
      <c r="C8" s="616"/>
    </row>
    <row r="10" spans="1:10" s="204" customFormat="1">
      <c r="C10" s="1146" t="s">
        <v>864</v>
      </c>
      <c r="D10" s="1147"/>
      <c r="E10" s="1148"/>
      <c r="F10" s="1149" t="s">
        <v>538</v>
      </c>
      <c r="G10" s="1150"/>
      <c r="H10" s="1151" t="s">
        <v>865</v>
      </c>
      <c r="I10" s="1152"/>
      <c r="J10" s="1152"/>
    </row>
    <row r="11" spans="1:10" s="322" customFormat="1" ht="51">
      <c r="B11" s="642" t="s">
        <v>866</v>
      </c>
      <c r="C11" s="643" t="s">
        <v>867</v>
      </c>
      <c r="D11" s="643" t="s">
        <v>868</v>
      </c>
      <c r="E11" s="643" t="s">
        <v>869</v>
      </c>
      <c r="F11" s="644" t="s">
        <v>870</v>
      </c>
      <c r="G11" s="644" t="s">
        <v>871</v>
      </c>
      <c r="H11" s="645" t="s">
        <v>872</v>
      </c>
      <c r="I11" s="645" t="s">
        <v>873</v>
      </c>
      <c r="J11" s="645" t="s">
        <v>874</v>
      </c>
    </row>
    <row r="12" spans="1:10" s="322" customFormat="1">
      <c r="B12" s="646" t="s">
        <v>91</v>
      </c>
      <c r="C12" s="647"/>
      <c r="D12" s="647"/>
      <c r="E12" s="647"/>
      <c r="F12" s="647"/>
      <c r="G12" s="647"/>
      <c r="H12" s="647"/>
      <c r="I12" s="647"/>
      <c r="J12" s="647"/>
    </row>
    <row r="13" spans="1:10">
      <c r="B13" s="648" t="s">
        <v>35</v>
      </c>
      <c r="C13" s="649" t="s">
        <v>133</v>
      </c>
      <c r="D13" s="649" t="s">
        <v>133</v>
      </c>
      <c r="E13" s="649" t="s">
        <v>133</v>
      </c>
      <c r="F13" s="650"/>
      <c r="G13" s="650"/>
      <c r="H13" s="651" t="s">
        <v>133</v>
      </c>
      <c r="I13" s="651"/>
      <c r="J13" s="651"/>
    </row>
    <row r="14" spans="1:10">
      <c r="B14" s="652" t="s">
        <v>51</v>
      </c>
      <c r="C14" s="649" t="s">
        <v>133</v>
      </c>
      <c r="D14" s="649" t="s">
        <v>133</v>
      </c>
      <c r="E14" s="649" t="s">
        <v>571</v>
      </c>
      <c r="F14" s="650"/>
      <c r="G14" s="650"/>
      <c r="H14" s="651" t="s">
        <v>133</v>
      </c>
      <c r="I14" s="651"/>
      <c r="J14" s="651"/>
    </row>
    <row r="15" spans="1:10" s="246" customFormat="1">
      <c r="B15" s="652" t="s">
        <v>9</v>
      </c>
      <c r="C15" s="649" t="s">
        <v>133</v>
      </c>
      <c r="D15" s="649" t="s">
        <v>133</v>
      </c>
      <c r="E15" s="649" t="s">
        <v>133</v>
      </c>
      <c r="F15" s="650"/>
      <c r="G15" s="650"/>
      <c r="H15" s="651" t="s">
        <v>133</v>
      </c>
      <c r="I15" s="651"/>
      <c r="J15" s="651" t="s">
        <v>650</v>
      </c>
    </row>
    <row r="16" spans="1:10">
      <c r="B16" s="653" t="s">
        <v>7</v>
      </c>
      <c r="C16" s="649" t="s">
        <v>133</v>
      </c>
      <c r="D16" s="649" t="s">
        <v>133</v>
      </c>
      <c r="E16" s="649" t="s">
        <v>133</v>
      </c>
      <c r="F16" s="650"/>
      <c r="G16" s="650"/>
      <c r="H16" s="651" t="s">
        <v>133</v>
      </c>
      <c r="I16" s="651"/>
      <c r="J16" s="651" t="s">
        <v>133</v>
      </c>
    </row>
    <row r="17" spans="2:10">
      <c r="B17" s="648" t="s">
        <v>13</v>
      </c>
      <c r="C17" s="649" t="s">
        <v>133</v>
      </c>
      <c r="D17" s="649" t="s">
        <v>133</v>
      </c>
      <c r="E17" s="649" t="s">
        <v>133</v>
      </c>
      <c r="F17" s="650"/>
      <c r="G17" s="650"/>
      <c r="H17" s="651"/>
      <c r="I17" s="651"/>
      <c r="J17" s="651" t="s">
        <v>133</v>
      </c>
    </row>
    <row r="18" spans="2:10">
      <c r="B18" s="1153" t="s">
        <v>88</v>
      </c>
      <c r="C18" s="1154"/>
      <c r="D18" s="1154"/>
      <c r="E18" s="1154"/>
      <c r="F18" s="1154"/>
      <c r="G18" s="1154"/>
      <c r="H18" s="1154"/>
      <c r="I18" s="1154"/>
      <c r="J18" s="1155"/>
    </row>
    <row r="19" spans="2:10">
      <c r="B19" s="648" t="s">
        <v>12</v>
      </c>
      <c r="C19" s="649" t="s">
        <v>133</v>
      </c>
      <c r="D19" s="649" t="s">
        <v>133</v>
      </c>
      <c r="E19" s="649" t="s">
        <v>133</v>
      </c>
      <c r="F19" s="650"/>
      <c r="G19" s="650"/>
      <c r="H19" s="651" t="s">
        <v>133</v>
      </c>
      <c r="I19" s="651"/>
      <c r="J19" s="651" t="s">
        <v>133</v>
      </c>
    </row>
    <row r="20" spans="2:10">
      <c r="B20" s="648" t="s">
        <v>89</v>
      </c>
      <c r="C20" s="649" t="s">
        <v>133</v>
      </c>
      <c r="D20" s="649" t="s">
        <v>133</v>
      </c>
      <c r="E20" s="649" t="s">
        <v>133</v>
      </c>
      <c r="F20" s="650"/>
      <c r="G20" s="650"/>
      <c r="H20" s="651"/>
      <c r="I20" s="651"/>
      <c r="J20" s="651"/>
    </row>
    <row r="21" spans="2:10">
      <c r="B21" s="648" t="s">
        <v>41</v>
      </c>
      <c r="C21" s="649" t="s">
        <v>133</v>
      </c>
      <c r="D21" s="649" t="s">
        <v>133</v>
      </c>
      <c r="E21" s="649" t="s">
        <v>133</v>
      </c>
      <c r="F21" s="650"/>
      <c r="G21" s="650"/>
      <c r="H21" s="651"/>
      <c r="I21" s="651" t="s">
        <v>571</v>
      </c>
      <c r="J21" s="651"/>
    </row>
    <row r="22" spans="2:10">
      <c r="B22" s="648" t="s">
        <v>6</v>
      </c>
      <c r="C22" s="649" t="s">
        <v>133</v>
      </c>
      <c r="D22" s="649" t="s">
        <v>571</v>
      </c>
      <c r="E22" s="649" t="s">
        <v>133</v>
      </c>
      <c r="F22" s="650"/>
      <c r="G22" s="650"/>
      <c r="H22" s="651" t="s">
        <v>133</v>
      </c>
      <c r="I22" s="651" t="s">
        <v>133</v>
      </c>
      <c r="J22" s="651" t="s">
        <v>571</v>
      </c>
    </row>
    <row r="23" spans="2:10">
      <c r="B23" s="1153" t="s">
        <v>875</v>
      </c>
      <c r="C23" s="1154"/>
      <c r="D23" s="1154"/>
      <c r="E23" s="1154"/>
      <c r="F23" s="1154"/>
      <c r="G23" s="1154"/>
      <c r="H23" s="1154"/>
      <c r="I23" s="1154"/>
      <c r="J23" s="1155"/>
    </row>
    <row r="24" spans="2:10">
      <c r="B24" s="653" t="s">
        <v>398</v>
      </c>
      <c r="C24" s="649"/>
      <c r="D24" s="649" t="s">
        <v>133</v>
      </c>
      <c r="E24" s="649" t="s">
        <v>133</v>
      </c>
      <c r="F24" s="650"/>
      <c r="G24" s="650"/>
      <c r="H24" s="651"/>
      <c r="I24" s="651"/>
      <c r="J24" s="651"/>
    </row>
    <row r="26" spans="2:10" ht="12.75" customHeight="1">
      <c r="B26" s="1145" t="s">
        <v>4423</v>
      </c>
      <c r="C26" s="1145"/>
      <c r="D26" s="1145"/>
      <c r="E26" s="1145"/>
      <c r="F26" s="1145"/>
      <c r="G26" s="1145"/>
      <c r="H26" s="1145"/>
      <c r="I26" s="1145"/>
      <c r="J26" s="1145"/>
    </row>
    <row r="27" spans="2:10">
      <c r="B27" s="1145"/>
      <c r="C27" s="1145"/>
      <c r="D27" s="1145"/>
      <c r="E27" s="1145"/>
      <c r="F27" s="1145"/>
      <c r="G27" s="1145"/>
      <c r="H27" s="1145"/>
      <c r="I27" s="1145"/>
      <c r="J27" s="1145"/>
    </row>
    <row r="28" spans="2:10">
      <c r="B28" s="1145"/>
      <c r="C28" s="1145"/>
      <c r="D28" s="1145"/>
      <c r="E28" s="1145"/>
      <c r="F28" s="1145"/>
      <c r="G28" s="1145"/>
      <c r="H28" s="1145"/>
      <c r="I28" s="1145"/>
      <c r="J28" s="1145"/>
    </row>
    <row r="29" spans="2:10">
      <c r="B29" s="1145"/>
      <c r="C29" s="1145"/>
      <c r="D29" s="1145"/>
      <c r="E29" s="1145"/>
      <c r="F29" s="1145"/>
      <c r="G29" s="1145"/>
      <c r="H29" s="1145"/>
      <c r="I29" s="1145"/>
      <c r="J29" s="1145"/>
    </row>
    <row r="30" spans="2:10">
      <c r="B30" s="995"/>
      <c r="C30" s="995"/>
      <c r="D30" s="995"/>
      <c r="E30" s="995"/>
      <c r="F30" s="995"/>
      <c r="G30" s="995"/>
      <c r="H30" s="995"/>
      <c r="I30" s="995"/>
      <c r="J30" s="995"/>
    </row>
    <row r="31" spans="2:10">
      <c r="B31" s="995"/>
      <c r="C31" s="995"/>
      <c r="D31" s="995"/>
      <c r="E31" s="995"/>
      <c r="F31" s="995"/>
      <c r="G31" s="995"/>
      <c r="H31" s="995"/>
      <c r="I31" s="995"/>
      <c r="J31" s="995"/>
    </row>
    <row r="32" spans="2:10">
      <c r="B32" s="996"/>
      <c r="C32" s="996"/>
      <c r="D32" s="996"/>
      <c r="E32" s="996"/>
      <c r="F32" s="996"/>
      <c r="G32" s="996"/>
      <c r="H32" s="996"/>
      <c r="I32" s="996"/>
      <c r="J32" s="996"/>
    </row>
    <row r="33" spans="2:10">
      <c r="B33" s="1101" t="s">
        <v>4617</v>
      </c>
      <c r="C33" s="1101"/>
      <c r="D33" s="1101"/>
      <c r="E33" s="1101"/>
      <c r="F33" s="1101"/>
      <c r="G33" s="1101"/>
      <c r="H33" s="1101"/>
      <c r="I33" s="1101"/>
      <c r="J33" s="1101"/>
    </row>
    <row r="34" spans="2:10">
      <c r="B34" s="1101"/>
      <c r="C34" s="1101"/>
      <c r="D34" s="1101"/>
      <c r="E34" s="1101"/>
      <c r="F34" s="1101"/>
      <c r="G34" s="1101"/>
      <c r="H34" s="1101"/>
      <c r="I34" s="1101"/>
      <c r="J34" s="1101"/>
    </row>
    <row r="35" spans="2:10">
      <c r="B35" s="1101"/>
      <c r="C35" s="1101"/>
      <c r="D35" s="1101"/>
      <c r="E35" s="1101"/>
      <c r="F35" s="1101"/>
      <c r="G35" s="1101"/>
      <c r="H35" s="1101"/>
      <c r="I35" s="1101"/>
      <c r="J35" s="1101"/>
    </row>
    <row r="36" spans="2:10">
      <c r="B36" s="1101"/>
      <c r="C36" s="1101"/>
      <c r="D36" s="1101"/>
      <c r="E36" s="1101"/>
      <c r="F36" s="1101"/>
      <c r="G36" s="1101"/>
      <c r="H36" s="1101"/>
      <c r="I36" s="1101"/>
      <c r="J36" s="1101"/>
    </row>
    <row r="37" spans="2:10">
      <c r="B37" s="1101"/>
      <c r="C37" s="1101"/>
      <c r="D37" s="1101"/>
      <c r="E37" s="1101"/>
      <c r="F37" s="1101"/>
      <c r="G37" s="1101"/>
      <c r="H37" s="1101"/>
      <c r="I37" s="1101"/>
      <c r="J37" s="1101"/>
    </row>
    <row r="40" spans="2:10">
      <c r="B40" s="1056" t="s">
        <v>5184</v>
      </c>
    </row>
  </sheetData>
  <mergeCells count="7">
    <mergeCell ref="B26:J29"/>
    <mergeCell ref="B33:J37"/>
    <mergeCell ref="C10:E10"/>
    <mergeCell ref="F10:G10"/>
    <mergeCell ref="H10:J10"/>
    <mergeCell ref="B18:J18"/>
    <mergeCell ref="B23:J23"/>
  </mergeCells>
  <hyperlinks>
    <hyperlink ref="A1" location="Contents!A1" display="Table of Contents" xr:uid="{6FD6F86D-883A-4D08-8A7D-CD38A0044E7E}"/>
  </hyperlinks>
  <pageMargins left="0.7" right="0.7" top="0.75" bottom="0.75" header="0.3" footer="0.3"/>
</worksheet>
</file>

<file path=xl/worksheets/sheet1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BD5F1C-6966-44DA-AE98-E06745D88D7A}">
  <sheetPr>
    <tabColor rgb="FF0070C0"/>
  </sheetPr>
  <dimension ref="A1:R19"/>
  <sheetViews>
    <sheetView zoomScaleNormal="100" workbookViewId="0"/>
  </sheetViews>
  <sheetFormatPr defaultRowHeight="15"/>
  <cols>
    <col min="1" max="1" width="16.7109375" bestFit="1" customWidth="1"/>
    <col min="2" max="2" width="9.85546875" style="40" customWidth="1"/>
    <col min="3" max="3" width="13.5703125" customWidth="1"/>
    <col min="5" max="5" width="13.42578125" customWidth="1"/>
    <col min="7" max="7" width="15.42578125" customWidth="1"/>
    <col min="9" max="9" width="15.7109375" customWidth="1"/>
    <col min="11" max="11" width="17.7109375" customWidth="1"/>
    <col min="13" max="13" width="15.7109375" customWidth="1"/>
    <col min="15" max="15" width="14.7109375" customWidth="1"/>
    <col min="17" max="17" width="15.28515625" customWidth="1"/>
  </cols>
  <sheetData>
    <row r="1" spans="1:18">
      <c r="A1" s="232" t="s">
        <v>3717</v>
      </c>
      <c r="B1" s="44" t="s">
        <v>5181</v>
      </c>
    </row>
    <row r="2" spans="1:18" s="40" customFormat="1">
      <c r="A2" s="232"/>
      <c r="B2" s="1002" t="s">
        <v>4963</v>
      </c>
    </row>
    <row r="3" spans="1:18">
      <c r="B3" s="617" t="s">
        <v>863</v>
      </c>
    </row>
    <row r="5" spans="1:18">
      <c r="C5" s="1157" t="s">
        <v>864</v>
      </c>
      <c r="D5" s="1158"/>
      <c r="E5" s="1158"/>
      <c r="F5" s="1158"/>
      <c r="G5" s="1158"/>
      <c r="H5" s="1159"/>
      <c r="I5" s="1157" t="s">
        <v>538</v>
      </c>
      <c r="J5" s="1158"/>
      <c r="K5" s="1158"/>
      <c r="L5" s="1159"/>
      <c r="M5" s="1157" t="s">
        <v>865</v>
      </c>
      <c r="N5" s="1158"/>
      <c r="O5" s="1158"/>
      <c r="P5" s="1158"/>
      <c r="Q5" s="1158"/>
      <c r="R5" s="1159"/>
    </row>
    <row r="6" spans="1:18" ht="64.5" customHeight="1">
      <c r="B6" s="1007" t="s">
        <v>866</v>
      </c>
      <c r="C6" s="1008" t="s">
        <v>867</v>
      </c>
      <c r="D6" s="1008" t="s">
        <v>540</v>
      </c>
      <c r="E6" s="1008" t="s">
        <v>868</v>
      </c>
      <c r="F6" s="1008" t="s">
        <v>540</v>
      </c>
      <c r="G6" s="1008" t="s">
        <v>869</v>
      </c>
      <c r="H6" s="1008" t="s">
        <v>540</v>
      </c>
      <c r="I6" s="1008" t="s">
        <v>870</v>
      </c>
      <c r="J6" s="1008" t="s">
        <v>540</v>
      </c>
      <c r="K6" s="1008" t="s">
        <v>871</v>
      </c>
      <c r="L6" s="1008" t="s">
        <v>540</v>
      </c>
      <c r="M6" s="1008" t="s">
        <v>872</v>
      </c>
      <c r="N6" s="1008" t="s">
        <v>540</v>
      </c>
      <c r="O6" s="1008" t="s">
        <v>873</v>
      </c>
      <c r="P6" s="1008" t="s">
        <v>540</v>
      </c>
      <c r="Q6" s="1008" t="s">
        <v>874</v>
      </c>
      <c r="R6" s="1008" t="s">
        <v>540</v>
      </c>
    </row>
    <row r="7" spans="1:18" s="40" customFormat="1">
      <c r="B7" s="1160" t="s">
        <v>91</v>
      </c>
      <c r="C7" s="1160"/>
      <c r="D7" s="1160"/>
      <c r="E7" s="1160"/>
      <c r="F7" s="1160"/>
      <c r="G7" s="1160"/>
      <c r="H7" s="1160"/>
      <c r="I7" s="1160"/>
      <c r="J7" s="1160"/>
      <c r="K7" s="1160"/>
      <c r="L7" s="1160"/>
      <c r="M7" s="1160"/>
      <c r="N7" s="1160"/>
      <c r="O7" s="1160"/>
      <c r="P7" s="1160"/>
      <c r="Q7" s="1160"/>
      <c r="R7" s="1160"/>
    </row>
    <row r="8" spans="1:18" s="40" customFormat="1">
      <c r="B8" s="648" t="s">
        <v>35</v>
      </c>
      <c r="C8" s="1012" t="s">
        <v>4969</v>
      </c>
      <c r="D8" s="1005"/>
      <c r="E8" s="1004" t="s">
        <v>5010</v>
      </c>
      <c r="F8" s="165" t="s">
        <v>4989</v>
      </c>
      <c r="G8" s="1013" t="s">
        <v>5011</v>
      </c>
      <c r="H8" s="1009"/>
      <c r="I8" s="642"/>
      <c r="J8" s="642"/>
      <c r="K8" s="642"/>
      <c r="L8" s="642"/>
      <c r="M8" s="125" t="s">
        <v>4990</v>
      </c>
      <c r="N8" s="642"/>
      <c r="O8" s="642"/>
      <c r="P8" s="642"/>
      <c r="Q8" s="642"/>
      <c r="R8" s="1009"/>
    </row>
    <row r="9" spans="1:18" s="40" customFormat="1">
      <c r="B9" s="652" t="s">
        <v>51</v>
      </c>
      <c r="C9" s="1012" t="s">
        <v>4986</v>
      </c>
      <c r="D9" s="1005"/>
      <c r="E9" s="1004" t="s">
        <v>5012</v>
      </c>
      <c r="F9" s="165" t="s">
        <v>4980</v>
      </c>
      <c r="G9" s="1014" t="s">
        <v>5028</v>
      </c>
      <c r="H9" s="131" t="s">
        <v>4987</v>
      </c>
      <c r="I9" s="642"/>
      <c r="J9" s="642"/>
      <c r="K9" s="642"/>
      <c r="L9" s="642"/>
      <c r="M9" s="125" t="s">
        <v>4988</v>
      </c>
      <c r="N9" s="642"/>
      <c r="O9" s="642"/>
      <c r="P9" s="642"/>
      <c r="Q9" s="642"/>
      <c r="R9" s="1009"/>
    </row>
    <row r="10" spans="1:18">
      <c r="B10" s="652" t="s">
        <v>9</v>
      </c>
      <c r="C10" s="1004" t="s">
        <v>4969</v>
      </c>
      <c r="D10" s="1005" t="s">
        <v>4970</v>
      </c>
      <c r="E10" s="1004" t="s">
        <v>5013</v>
      </c>
      <c r="F10" s="165" t="s">
        <v>4971</v>
      </c>
      <c r="G10" s="1006" t="s">
        <v>5014</v>
      </c>
      <c r="H10" s="131" t="s">
        <v>4972</v>
      </c>
      <c r="I10" s="16"/>
      <c r="J10" s="16"/>
      <c r="K10" s="16"/>
      <c r="L10" s="16"/>
      <c r="M10" s="125" t="s">
        <v>4974</v>
      </c>
      <c r="N10" s="16"/>
      <c r="O10" s="16"/>
      <c r="P10" s="16"/>
      <c r="Q10" s="1004" t="s">
        <v>5177</v>
      </c>
      <c r="R10" s="1010" t="s">
        <v>4973</v>
      </c>
    </row>
    <row r="11" spans="1:18">
      <c r="B11" s="653" t="s">
        <v>7</v>
      </c>
      <c r="C11" s="1004" t="s">
        <v>4969</v>
      </c>
      <c r="D11" s="1005" t="s">
        <v>4979</v>
      </c>
      <c r="E11" s="1004" t="s">
        <v>5015</v>
      </c>
      <c r="F11" s="165" t="s">
        <v>4980</v>
      </c>
      <c r="G11" s="1006" t="s">
        <v>5016</v>
      </c>
      <c r="H11" s="131" t="s">
        <v>4981</v>
      </c>
      <c r="I11" s="16"/>
      <c r="J11" s="16"/>
      <c r="K11" s="16"/>
      <c r="L11" s="16"/>
      <c r="M11" s="125" t="s">
        <v>4982</v>
      </c>
      <c r="N11" s="16"/>
      <c r="O11" s="16"/>
      <c r="P11" s="16"/>
      <c r="Q11" s="1004" t="s">
        <v>5017</v>
      </c>
      <c r="R11" s="1016" t="s">
        <v>4983</v>
      </c>
    </row>
    <row r="12" spans="1:18">
      <c r="B12" s="648" t="s">
        <v>13</v>
      </c>
      <c r="C12" s="1004" t="s">
        <v>4969</v>
      </c>
      <c r="D12" s="1005" t="s">
        <v>4984</v>
      </c>
      <c r="E12" s="1004" t="s">
        <v>5018</v>
      </c>
      <c r="F12" s="165" t="s">
        <v>4971</v>
      </c>
      <c r="G12" s="1006" t="s">
        <v>5019</v>
      </c>
      <c r="H12" s="131" t="s">
        <v>4985</v>
      </c>
      <c r="I12" s="16"/>
      <c r="J12" s="16"/>
      <c r="K12" s="16"/>
      <c r="L12" s="16"/>
      <c r="M12" s="16"/>
      <c r="N12" s="16"/>
      <c r="O12" s="16"/>
      <c r="P12" s="16"/>
      <c r="Q12" s="1015" t="s">
        <v>5020</v>
      </c>
      <c r="R12" s="1017"/>
    </row>
    <row r="13" spans="1:18">
      <c r="B13" s="1156" t="s">
        <v>88</v>
      </c>
      <c r="C13" s="1156"/>
      <c r="D13" s="1156"/>
      <c r="E13" s="1156"/>
      <c r="F13" s="1156"/>
      <c r="G13" s="1156"/>
      <c r="H13" s="1156"/>
      <c r="I13" s="1156"/>
      <c r="J13" s="1156"/>
      <c r="K13" s="1156"/>
      <c r="L13" s="1156"/>
      <c r="M13" s="1156"/>
      <c r="N13" s="1156"/>
      <c r="O13" s="1156"/>
      <c r="P13" s="1156"/>
      <c r="Q13" s="1156"/>
      <c r="R13" s="1156"/>
    </row>
    <row r="14" spans="1:18">
      <c r="B14" s="648" t="s">
        <v>12</v>
      </c>
      <c r="C14" s="1004" t="s">
        <v>4975</v>
      </c>
      <c r="D14" s="1005" t="s">
        <v>4976</v>
      </c>
      <c r="E14" s="1004" t="s">
        <v>5021</v>
      </c>
      <c r="F14" s="1005" t="s">
        <v>3054</v>
      </c>
      <c r="G14" s="1006" t="s">
        <v>5022</v>
      </c>
      <c r="H14" s="131" t="s">
        <v>4977</v>
      </c>
      <c r="I14" s="16"/>
      <c r="J14" s="16"/>
      <c r="K14" s="16"/>
      <c r="L14" s="16"/>
      <c r="M14" s="125" t="s">
        <v>5023</v>
      </c>
      <c r="N14" s="16"/>
      <c r="O14" s="16"/>
      <c r="P14" s="16"/>
      <c r="Q14" s="1004" t="s">
        <v>5024</v>
      </c>
      <c r="R14" s="131" t="s">
        <v>4978</v>
      </c>
    </row>
    <row r="15" spans="1:18">
      <c r="B15" s="648" t="s">
        <v>89</v>
      </c>
      <c r="C15" s="1012" t="s">
        <v>5003</v>
      </c>
      <c r="D15" s="1005"/>
      <c r="E15" s="1004" t="s">
        <v>5025</v>
      </c>
      <c r="F15" s="1005" t="s">
        <v>4980</v>
      </c>
      <c r="G15" s="1006" t="s">
        <v>5004</v>
      </c>
      <c r="H15" s="131" t="s">
        <v>5005</v>
      </c>
      <c r="I15" s="16"/>
      <c r="J15" s="16"/>
      <c r="K15" s="16"/>
      <c r="L15" s="16"/>
      <c r="M15" s="1017"/>
      <c r="N15" s="16"/>
      <c r="O15" s="16"/>
      <c r="P15" s="16"/>
      <c r="Q15" s="16"/>
      <c r="R15" s="1017"/>
    </row>
    <row r="16" spans="1:18">
      <c r="B16" s="648" t="s">
        <v>41</v>
      </c>
      <c r="C16" s="1004" t="s">
        <v>4991</v>
      </c>
      <c r="D16" s="1005" t="s">
        <v>4992</v>
      </c>
      <c r="E16" s="1004" t="s">
        <v>4993</v>
      </c>
      <c r="F16" s="1005" t="s">
        <v>4980</v>
      </c>
      <c r="G16" s="1006" t="s">
        <v>5026</v>
      </c>
      <c r="H16" s="131" t="s">
        <v>4994</v>
      </c>
      <c r="I16" s="16"/>
      <c r="J16" s="16"/>
      <c r="K16" s="16"/>
      <c r="L16" s="16"/>
      <c r="M16" s="1017"/>
      <c r="N16" s="16"/>
      <c r="O16" s="1014" t="s">
        <v>5027</v>
      </c>
      <c r="P16" s="131" t="s">
        <v>4995</v>
      </c>
      <c r="Q16" s="16"/>
      <c r="R16" s="1017"/>
    </row>
    <row r="17" spans="2:18">
      <c r="B17" s="648" t="s">
        <v>6</v>
      </c>
      <c r="C17" s="1004" t="s">
        <v>5031</v>
      </c>
      <c r="D17" s="1005" t="s">
        <v>4996</v>
      </c>
      <c r="E17" s="1004" t="s">
        <v>5029</v>
      </c>
      <c r="F17" s="1005" t="s">
        <v>4997</v>
      </c>
      <c r="G17" s="1006" t="s">
        <v>5030</v>
      </c>
      <c r="H17" s="131" t="s">
        <v>4998</v>
      </c>
      <c r="I17" s="16"/>
      <c r="J17" s="16"/>
      <c r="K17" s="16"/>
      <c r="L17" s="16"/>
      <c r="M17" s="1011" t="s">
        <v>5002</v>
      </c>
      <c r="N17" s="16"/>
      <c r="O17" s="1006" t="s">
        <v>5032</v>
      </c>
      <c r="P17" s="1005" t="s">
        <v>4999</v>
      </c>
      <c r="Q17" s="1014" t="s">
        <v>5000</v>
      </c>
      <c r="R17" s="131" t="s">
        <v>5001</v>
      </c>
    </row>
    <row r="18" spans="2:18">
      <c r="B18" s="1156" t="s">
        <v>875</v>
      </c>
      <c r="C18" s="1156"/>
      <c r="D18" s="1156"/>
      <c r="E18" s="1156"/>
      <c r="F18" s="1156"/>
      <c r="G18" s="1156"/>
      <c r="H18" s="1156"/>
      <c r="I18" s="1156"/>
      <c r="J18" s="1156"/>
      <c r="K18" s="1156"/>
      <c r="L18" s="1156"/>
      <c r="M18" s="1156"/>
      <c r="N18" s="1156"/>
      <c r="O18" s="1156"/>
      <c r="P18" s="1156"/>
      <c r="Q18" s="1156"/>
      <c r="R18" s="1156"/>
    </row>
    <row r="19" spans="2:18">
      <c r="B19" s="653" t="s">
        <v>398</v>
      </c>
      <c r="C19" s="16"/>
      <c r="D19" s="16"/>
      <c r="E19" s="1004" t="s">
        <v>5006</v>
      </c>
      <c r="F19" s="1005" t="s">
        <v>5007</v>
      </c>
      <c r="G19" s="1006" t="s">
        <v>5008</v>
      </c>
      <c r="H19" s="131" t="s">
        <v>5009</v>
      </c>
      <c r="I19" s="16"/>
      <c r="J19" s="16"/>
      <c r="K19" s="16"/>
      <c r="L19" s="16"/>
      <c r="M19" s="16"/>
      <c r="N19" s="16"/>
      <c r="O19" s="16"/>
      <c r="P19" s="16"/>
      <c r="Q19" s="16"/>
      <c r="R19" s="16"/>
    </row>
  </sheetData>
  <mergeCells count="6">
    <mergeCell ref="B18:R18"/>
    <mergeCell ref="M5:R5"/>
    <mergeCell ref="I5:L5"/>
    <mergeCell ref="C5:H5"/>
    <mergeCell ref="B7:R7"/>
    <mergeCell ref="B13:R13"/>
  </mergeCells>
  <hyperlinks>
    <hyperlink ref="H10" r:id="rId1" xr:uid="{7A71A768-C616-4F18-A031-643C2091F5CB}"/>
    <hyperlink ref="F10" r:id="rId2" display="https://www4.unfccc.int/sites/submissions/INDC/Submission Pages/submissions.aspx" xr:uid="{DBACAAE2-2074-42BA-A2E1-FC133D03B94D}"/>
    <hyperlink ref="D10" r:id="rId3" xr:uid="{E74169EA-54DF-457D-87A8-0ADF4778D7AA}"/>
    <hyperlink ref="A1" location="Contents!A1" display="Table of Contents" xr:uid="{FD88EAE4-2B84-45BD-A830-FB2D9D16AA48}"/>
    <hyperlink ref="D14" r:id="rId4" xr:uid="{3D7842F1-B4D4-4185-ABFA-CD44BA01FADD}"/>
    <hyperlink ref="H14" r:id="rId5" display="http://nda.erd.gov.bd/en/c/publication/seventh-five-year-plan-fy2016-fy2020" xr:uid="{2361319B-6C71-41F4-B68E-975F28D1BFE7}"/>
    <hyperlink ref="F14" r:id="rId6" xr:uid="{25A14B0F-CF92-4B7D-A5EF-D4B70B8CE73C}"/>
    <hyperlink ref="R14" r:id="rId7" xr:uid="{53C8216E-4058-451C-9D05-467EA470CA8C}"/>
    <hyperlink ref="H11" r:id="rId8" xr:uid="{D4B72E2E-4762-41B5-93C7-D2E5B1C136F8}"/>
    <hyperlink ref="F11" r:id="rId9" xr:uid="{0B2BF32D-0134-45DB-8F10-35D9CFC95885}"/>
    <hyperlink ref="D11" r:id="rId10" xr:uid="{B3A7D29B-93E5-4953-82D5-A993DEB131E8}"/>
    <hyperlink ref="R11" r:id="rId11" xr:uid="{1E351C6A-F0C3-4E20-A610-F1E4A4F5758E}"/>
    <hyperlink ref="H12" r:id="rId12" display="https://rise.esmap.org/data/files/library/angola/Energy%20Access/EA%201.1%20Angola%20Energy%20Book%202025.pdf_x000a_" xr:uid="{2097FA45-21FE-4C20-BC2E-DBB8CBFD22B5}"/>
    <hyperlink ref="F12" r:id="rId13" display="https://www4.unfccc.int/sites/submissions/INDC/Submission Pages/submissions.aspx" xr:uid="{64F53502-A101-4A7F-AA9C-B1887731E0F1}"/>
    <hyperlink ref="D12" r:id="rId14" xr:uid="{490BF069-F1C5-488B-96E4-19D08C0C44BF}"/>
    <hyperlink ref="H9" r:id="rId15" display="http://www.energycom.gov.gh/files/Renewable-Energy-Masterplan-February-2019.pdf _x000a_" xr:uid="{24F54565-84C7-4DBB-ABFF-E94E9D3910AC}"/>
    <hyperlink ref="F9" r:id="rId16" xr:uid="{85C6D785-D587-4819-87B8-F49547CF0E09}"/>
    <hyperlink ref="F8" r:id="rId17" xr:uid="{3DC7A645-1A31-4007-A734-3A282FD3B49C}"/>
    <hyperlink ref="H16" r:id="rId18" xr:uid="{BA75CC9E-5A70-4276-A34F-61C816A036C4}"/>
    <hyperlink ref="F16" r:id="rId19" xr:uid="{838359E4-603D-413E-A4F8-7249A8E9DECF}"/>
    <hyperlink ref="D16" r:id="rId20" xr:uid="{07624903-047F-435A-BB6E-C95320ACD55D}"/>
    <hyperlink ref="P16" r:id="rId21" display="https://pmuy.gov.in/about.html" xr:uid="{0284CE00-7E79-4690-9C03-4F92C06027CB}"/>
    <hyperlink ref="H17" r:id="rId22" xr:uid="{2AF8E43A-7241-435A-9FB6-9E54AEAEBF2D}"/>
    <hyperlink ref="D17" r:id="rId23" display="https://nam02.safelinks.protection.outlook.com/?url=https%3A%2F%2Faepc.gov.np%2Fdocuments%2Fbiomass-energy-strategy&amp;data=02%7C01%7Catowfiq%40cleancookingalliance.org%7Cca019df84d6c4c2c7f2108d7f01e05f1%7C5759a30d63b34fe7957010ff03bb6c92%7C0%7C0%7C637241884057418031&amp;sdata=4fiTBOqAsmjwrPOs1ZNya1bJ5otmucJ4R%2FRoPL%2F9u14%3D&amp;reserved=0" xr:uid="{A77BCF49-729B-441E-A979-1564C0B7B1FA}"/>
    <hyperlink ref="F15" r:id="rId24" xr:uid="{F012D052-CE67-4569-96C2-1B148BF04DBF}"/>
    <hyperlink ref="H15" r:id="rId25" xr:uid="{E0D6074C-8A0E-474E-A114-DE9B81DBA93A}"/>
    <hyperlink ref="H19" r:id="rId26" xr:uid="{83CF2304-7502-4B1C-9382-E0D0C15DEC53}"/>
    <hyperlink ref="F19" r:id="rId27" xr:uid="{AA2A18DF-821B-4FC6-B0B3-EC616D383D5A}"/>
  </hyperlinks>
  <pageMargins left="0.7" right="0.7" top="0.75" bottom="0.75" header="0.3" footer="0.3"/>
  <pageSetup orientation="portrait" verticalDpi="0" r:id="rId28"/>
</worksheet>
</file>

<file path=xl/worksheets/sheet1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3E3A78-CF82-43DD-B1EA-F7634E1A4946}">
  <sheetPr>
    <tabColor rgb="FFFFFF00"/>
  </sheetPr>
  <dimension ref="A1:W32"/>
  <sheetViews>
    <sheetView workbookViewId="0"/>
  </sheetViews>
  <sheetFormatPr defaultColWidth="8.7109375" defaultRowHeight="12.75"/>
  <cols>
    <col min="1" max="1" width="17" style="374" bestFit="1" customWidth="1"/>
    <col min="2" max="2" width="9" style="374" customWidth="1"/>
    <col min="3" max="3" width="12.85546875" style="374" customWidth="1"/>
    <col min="4" max="4" width="14.28515625" style="374" customWidth="1"/>
    <col min="5" max="5" width="15" style="374" customWidth="1"/>
    <col min="6" max="6" width="13.140625" style="374" bestFit="1" customWidth="1"/>
    <col min="7" max="7" width="14.85546875" style="374" customWidth="1"/>
    <col min="8" max="9" width="12.42578125" style="374" bestFit="1" customWidth="1"/>
    <col min="10" max="12" width="11.42578125" style="374" bestFit="1" customWidth="1"/>
    <col min="13" max="16384" width="8.7109375" style="374"/>
  </cols>
  <sheetData>
    <row r="1" spans="1:23" ht="15">
      <c r="A1" s="232" t="s">
        <v>3717</v>
      </c>
      <c r="B1" s="44" t="s">
        <v>3964</v>
      </c>
    </row>
    <row r="2" spans="1:23">
      <c r="A2" s="409"/>
      <c r="B2" s="204"/>
    </row>
    <row r="3" spans="1:23" ht="51">
      <c r="B3" s="377"/>
      <c r="C3" s="656" t="s">
        <v>89</v>
      </c>
      <c r="D3" s="659" t="s">
        <v>181</v>
      </c>
      <c r="E3" s="659" t="s">
        <v>182</v>
      </c>
      <c r="F3" s="656" t="s">
        <v>180</v>
      </c>
      <c r="G3" s="659" t="s">
        <v>183</v>
      </c>
      <c r="H3" s="592" t="s">
        <v>184</v>
      </c>
      <c r="I3" s="654"/>
      <c r="J3" s="654"/>
      <c r="K3" s="654"/>
      <c r="L3" s="654"/>
      <c r="M3" s="654"/>
      <c r="N3" s="654"/>
      <c r="O3" s="654"/>
      <c r="P3" s="654"/>
      <c r="Q3" s="654"/>
      <c r="R3" s="654"/>
      <c r="S3" s="654"/>
      <c r="T3" s="654"/>
      <c r="U3" s="654"/>
      <c r="V3" s="654"/>
      <c r="W3" s="654"/>
    </row>
    <row r="4" spans="1:23">
      <c r="B4" s="377"/>
      <c r="C4" s="377"/>
      <c r="D4" s="377"/>
      <c r="E4" s="377"/>
      <c r="F4" s="377"/>
      <c r="G4" s="377"/>
      <c r="H4" s="377"/>
      <c r="I4" s="654"/>
      <c r="J4" s="654"/>
      <c r="K4" s="654"/>
      <c r="L4" s="654"/>
      <c r="M4" s="654"/>
      <c r="N4" s="654"/>
      <c r="O4" s="654"/>
      <c r="P4" s="654"/>
      <c r="Q4" s="654"/>
      <c r="R4" s="654"/>
      <c r="S4" s="654"/>
      <c r="T4" s="654"/>
      <c r="U4" s="654"/>
      <c r="V4" s="654"/>
      <c r="W4" s="654"/>
    </row>
    <row r="5" spans="1:23">
      <c r="B5" s="592">
        <v>2010</v>
      </c>
      <c r="C5" s="657">
        <v>34.792255771179953</v>
      </c>
      <c r="D5" s="657">
        <v>32.965965471484068</v>
      </c>
      <c r="E5" s="657"/>
      <c r="F5" s="377"/>
      <c r="G5" s="377"/>
      <c r="H5" s="657">
        <v>210.58398204392711</v>
      </c>
      <c r="I5" s="654"/>
      <c r="J5" s="654"/>
      <c r="K5" s="654"/>
      <c r="L5" s="654"/>
      <c r="M5" s="654"/>
      <c r="N5" s="654"/>
      <c r="O5" s="654"/>
      <c r="P5" s="654"/>
      <c r="Q5" s="654"/>
      <c r="R5" s="654"/>
      <c r="S5" s="654"/>
      <c r="T5" s="654"/>
      <c r="U5" s="654"/>
      <c r="V5" s="654"/>
      <c r="W5" s="654"/>
    </row>
    <row r="6" spans="1:23">
      <c r="B6" s="377"/>
      <c r="C6" s="657"/>
      <c r="D6" s="657"/>
      <c r="E6" s="658">
        <v>102.56252673368026</v>
      </c>
      <c r="F6" s="658">
        <v>26.104274140000001</v>
      </c>
      <c r="G6" s="658">
        <v>14.158959927583155</v>
      </c>
      <c r="H6" s="657"/>
      <c r="I6" s="654"/>
      <c r="J6" s="654"/>
      <c r="K6" s="654"/>
      <c r="L6" s="654"/>
      <c r="M6" s="654"/>
      <c r="N6" s="654"/>
      <c r="O6" s="654"/>
      <c r="P6" s="654"/>
      <c r="Q6" s="654"/>
      <c r="R6" s="654"/>
      <c r="S6" s="654"/>
      <c r="T6" s="654"/>
      <c r="U6" s="654"/>
      <c r="V6" s="654"/>
    </row>
    <row r="7" spans="1:23">
      <c r="B7" s="592">
        <v>2011</v>
      </c>
      <c r="C7" s="657">
        <v>39.470348888382993</v>
      </c>
      <c r="D7" s="657">
        <v>40.734249430832186</v>
      </c>
      <c r="E7" s="658"/>
      <c r="F7" s="658"/>
      <c r="G7" s="658"/>
      <c r="H7" s="657">
        <v>264.81343489342186</v>
      </c>
      <c r="I7" s="654"/>
      <c r="J7" s="654"/>
      <c r="K7" s="654"/>
      <c r="L7" s="654"/>
      <c r="M7" s="654"/>
      <c r="N7" s="654"/>
      <c r="O7" s="654"/>
      <c r="P7" s="654"/>
      <c r="Q7" s="654"/>
      <c r="R7" s="654"/>
      <c r="S7" s="654"/>
      <c r="T7" s="654"/>
      <c r="U7" s="654"/>
      <c r="V7" s="654"/>
    </row>
    <row r="8" spans="1:23">
      <c r="B8" s="377"/>
      <c r="C8" s="657"/>
      <c r="D8" s="657"/>
      <c r="E8" s="658">
        <v>122.97689175645397</v>
      </c>
      <c r="F8" s="658">
        <v>44.169951000000047</v>
      </c>
      <c r="G8" s="658">
        <v>17.461993817754262</v>
      </c>
      <c r="H8" s="657"/>
      <c r="I8" s="654"/>
      <c r="J8" s="654"/>
      <c r="K8" s="654"/>
      <c r="L8" s="654"/>
      <c r="M8" s="654"/>
      <c r="N8" s="654"/>
      <c r="O8" s="654"/>
      <c r="P8" s="654"/>
      <c r="Q8" s="654"/>
      <c r="R8" s="654"/>
      <c r="S8" s="654"/>
      <c r="T8" s="654"/>
      <c r="U8" s="654"/>
      <c r="V8" s="654"/>
    </row>
    <row r="9" spans="1:23">
      <c r="B9" s="592">
        <v>2012</v>
      </c>
      <c r="C9" s="657">
        <v>53.889650797400037</v>
      </c>
      <c r="D9" s="657">
        <v>42.566760630277741</v>
      </c>
      <c r="E9" s="658"/>
      <c r="F9" s="658"/>
      <c r="G9" s="658"/>
      <c r="H9" s="657">
        <v>238.88032267427758</v>
      </c>
    </row>
    <row r="10" spans="1:23">
      <c r="B10" s="377"/>
      <c r="C10" s="657"/>
      <c r="D10" s="657"/>
      <c r="E10" s="658">
        <v>83.842086470771349</v>
      </c>
      <c r="F10" s="658">
        <v>34.997412544107938</v>
      </c>
      <c r="G10" s="658">
        <v>23.584412231720094</v>
      </c>
      <c r="H10" s="657"/>
    </row>
    <row r="11" spans="1:23">
      <c r="B11" s="592">
        <v>2013</v>
      </c>
      <c r="C11" s="657">
        <v>60.598474182800132</v>
      </c>
      <c r="D11" s="657">
        <v>32.769166009589611</v>
      </c>
      <c r="E11" s="658"/>
      <c r="F11" s="658"/>
      <c r="G11" s="658"/>
      <c r="H11" s="657">
        <v>210.21241977422454</v>
      </c>
    </row>
    <row r="12" spans="1:23">
      <c r="B12" s="377"/>
      <c r="C12" s="657"/>
      <c r="D12" s="657"/>
      <c r="E12" s="658">
        <v>47.57305085994625</v>
      </c>
      <c r="F12" s="658">
        <v>29.085723775564084</v>
      </c>
      <c r="G12" s="658">
        <v>40.18600494632318</v>
      </c>
      <c r="H12" s="657"/>
    </row>
    <row r="13" spans="1:23">
      <c r="B13" s="592">
        <v>2014</v>
      </c>
      <c r="C13" s="657">
        <v>86.198181116740173</v>
      </c>
      <c r="D13" s="657">
        <v>43.393296970829553</v>
      </c>
      <c r="E13" s="658"/>
      <c r="F13" s="658"/>
      <c r="G13" s="658"/>
      <c r="H13" s="657">
        <v>267.19856661149822</v>
      </c>
    </row>
    <row r="14" spans="1:23">
      <c r="B14" s="377"/>
      <c r="C14" s="657"/>
      <c r="D14" s="657"/>
      <c r="E14" s="658">
        <v>58.319517242152692</v>
      </c>
      <c r="F14" s="658">
        <v>31.644038094468485</v>
      </c>
      <c r="G14" s="658">
        <v>47.643533187305387</v>
      </c>
      <c r="H14" s="657"/>
    </row>
    <row r="15" spans="1:23">
      <c r="B15" s="592">
        <v>2015</v>
      </c>
      <c r="C15" s="657">
        <v>115.77184740555809</v>
      </c>
      <c r="D15" s="657">
        <v>50.172172679570949</v>
      </c>
      <c r="E15" s="658"/>
      <c r="F15" s="658"/>
      <c r="G15" s="658"/>
      <c r="H15" s="657">
        <v>296.91064485879912</v>
      </c>
    </row>
    <row r="16" spans="1:23">
      <c r="B16" s="377"/>
      <c r="C16" s="657"/>
      <c r="D16" s="657"/>
      <c r="E16" s="658">
        <v>52.969820019115438</v>
      </c>
      <c r="F16" s="658">
        <v>37.564226148601605</v>
      </c>
      <c r="G16" s="658">
        <v>40.432578605953459</v>
      </c>
      <c r="H16" s="657"/>
    </row>
    <row r="17" spans="2:11">
      <c r="B17" s="592">
        <v>2016</v>
      </c>
      <c r="C17" s="657">
        <v>100.66167955029982</v>
      </c>
      <c r="D17" s="657">
        <v>46.164079060118837</v>
      </c>
      <c r="E17" s="658"/>
      <c r="F17" s="658"/>
      <c r="G17" s="658"/>
      <c r="H17" s="657">
        <v>277.00384411006439</v>
      </c>
    </row>
    <row r="18" spans="2:11">
      <c r="B18" s="377"/>
      <c r="C18" s="657"/>
      <c r="D18" s="657"/>
      <c r="E18" s="658">
        <v>57.114176481000214</v>
      </c>
      <c r="F18" s="658">
        <v>40.845370857495439</v>
      </c>
      <c r="G18" s="658">
        <v>32.218538161152324</v>
      </c>
      <c r="H18" s="657"/>
    </row>
    <row r="19" spans="2:11">
      <c r="B19" s="592">
        <v>2017</v>
      </c>
      <c r="C19" s="657">
        <v>140.89744338416523</v>
      </c>
      <c r="D19" s="657">
        <v>54.179907961314882</v>
      </c>
      <c r="E19" s="658"/>
      <c r="F19" s="658"/>
      <c r="G19" s="658"/>
      <c r="H19" s="657">
        <v>313.31998692718895</v>
      </c>
    </row>
    <row r="20" spans="2:11">
      <c r="B20" s="377"/>
      <c r="C20" s="657"/>
      <c r="D20" s="657"/>
      <c r="E20" s="658">
        <v>40.394105389597705</v>
      </c>
      <c r="F20" s="658">
        <v>45.669929862262435</v>
      </c>
      <c r="G20" s="658">
        <v>32.178600329850305</v>
      </c>
      <c r="H20" s="657"/>
    </row>
    <row r="21" spans="2:11">
      <c r="B21" s="592">
        <v>2018</v>
      </c>
      <c r="C21" s="657">
        <v>94.430031300000124</v>
      </c>
      <c r="D21" s="657">
        <v>66.628990735272865</v>
      </c>
      <c r="E21" s="658"/>
      <c r="F21" s="658"/>
      <c r="G21" s="658"/>
      <c r="H21" s="657">
        <v>283.29555924236092</v>
      </c>
    </row>
    <row r="22" spans="2:11">
      <c r="B22" s="377"/>
      <c r="C22" s="657"/>
      <c r="D22" s="657"/>
      <c r="E22" s="658">
        <v>47.520999883000002</v>
      </c>
      <c r="F22" s="658">
        <v>42.809676126384169</v>
      </c>
      <c r="G22" s="658">
        <v>31.905861197705605</v>
      </c>
      <c r="H22" s="657"/>
    </row>
    <row r="23" spans="2:11">
      <c r="B23" s="592">
        <v>2019</v>
      </c>
      <c r="C23" s="657">
        <v>95.026595046599965</v>
      </c>
      <c r="D23" s="657">
        <v>70.30750265529494</v>
      </c>
      <c r="E23" s="658"/>
      <c r="F23" s="658"/>
      <c r="G23" s="658"/>
      <c r="H23" s="657">
        <v>298.35324934307056</v>
      </c>
    </row>
    <row r="24" spans="2:11">
      <c r="B24" s="377"/>
      <c r="C24" s="657"/>
      <c r="D24" s="657"/>
      <c r="E24" s="658">
        <v>42.890964389999986</v>
      </c>
      <c r="F24" s="658">
        <v>61.665126878488316</v>
      </c>
      <c r="G24" s="658">
        <v>28.463060372688354</v>
      </c>
      <c r="H24" s="657"/>
    </row>
    <row r="25" spans="2:11">
      <c r="B25" s="592">
        <v>2020</v>
      </c>
      <c r="C25" s="657">
        <v>83.589368124499785</v>
      </c>
      <c r="D25" s="657">
        <v>69.826671997130077</v>
      </c>
      <c r="E25" s="658"/>
      <c r="F25" s="658"/>
      <c r="G25" s="658"/>
      <c r="H25" s="657">
        <v>303.5009429660837</v>
      </c>
    </row>
    <row r="26" spans="2:11">
      <c r="B26" s="377"/>
      <c r="C26" s="658"/>
      <c r="D26" s="658"/>
      <c r="E26" s="658">
        <v>69.377897612796872</v>
      </c>
      <c r="F26" s="658">
        <v>49.273879986110572</v>
      </c>
      <c r="G26" s="658">
        <v>31.433125245545966</v>
      </c>
      <c r="H26" s="377"/>
    </row>
    <row r="27" spans="2:11">
      <c r="C27" s="655"/>
      <c r="D27" s="655"/>
      <c r="E27" s="655"/>
      <c r="F27" s="655"/>
      <c r="G27" s="655"/>
    </row>
    <row r="28" spans="2:11">
      <c r="B28" s="374" t="s">
        <v>4443</v>
      </c>
      <c r="C28" s="655"/>
      <c r="D28" s="655"/>
      <c r="E28" s="655"/>
      <c r="F28" s="655"/>
      <c r="G28" s="655"/>
    </row>
    <row r="30" spans="2:11" ht="15.75" customHeight="1">
      <c r="B30" s="1099" t="s">
        <v>3965</v>
      </c>
      <c r="C30" s="1099"/>
      <c r="D30" s="1099"/>
      <c r="E30" s="1099"/>
      <c r="F30" s="1099"/>
      <c r="G30" s="1099"/>
      <c r="H30" s="1099"/>
      <c r="I30" s="1099"/>
      <c r="J30" s="1099"/>
      <c r="K30" s="1099"/>
    </row>
    <row r="31" spans="2:11">
      <c r="B31" s="1099"/>
      <c r="C31" s="1099"/>
      <c r="D31" s="1099"/>
      <c r="E31" s="1099"/>
      <c r="F31" s="1099"/>
      <c r="G31" s="1099"/>
      <c r="H31" s="1099"/>
      <c r="I31" s="1099"/>
      <c r="J31" s="1099"/>
      <c r="K31" s="1099"/>
    </row>
    <row r="32" spans="2:11">
      <c r="B32" s="660"/>
      <c r="C32" s="660"/>
      <c r="D32" s="660"/>
      <c r="E32" s="660"/>
      <c r="F32" s="660"/>
      <c r="G32" s="660"/>
      <c r="H32" s="660"/>
      <c r="I32" s="660"/>
      <c r="J32" s="660"/>
      <c r="K32" s="660"/>
    </row>
  </sheetData>
  <mergeCells count="1">
    <mergeCell ref="B30:K31"/>
  </mergeCells>
  <hyperlinks>
    <hyperlink ref="A1" location="Contents!A1" display="Table of Contents" xr:uid="{0B1269EA-B79E-4225-8678-026A64CF2E48}"/>
  </hyperlinks>
  <pageMargins left="0.7" right="0.7" top="0.75" bottom="0.75" header="0.3" footer="0.3"/>
</worksheet>
</file>

<file path=xl/worksheets/sheet1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F26848-B6FB-4348-915E-21C1DCD25A5E}">
  <sheetPr>
    <tabColor theme="7" tint="-0.249977111117893"/>
  </sheetPr>
  <dimension ref="A1"/>
  <sheetViews>
    <sheetView workbookViewId="0"/>
  </sheetViews>
  <sheetFormatPr defaultRowHeight="15"/>
  <sheetData>
    <row r="1" spans="1:1">
      <c r="A1" s="232" t="s">
        <v>3717</v>
      </c>
    </row>
  </sheetData>
  <hyperlinks>
    <hyperlink ref="A1" location="Contents!A1" display="Table of Contents" xr:uid="{D8A38F9A-40FB-49BA-8362-E155146B7D12}"/>
  </hyperlinks>
  <pageMargins left="0.7" right="0.7" top="0.75" bottom="0.75" header="0.3" footer="0.3"/>
  <drawing r:id="rId1"/>
</worksheet>
</file>

<file path=xl/worksheets/sheet1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C09988-23B4-40CF-9257-7280AC8EFDD8}">
  <sheetPr>
    <tabColor rgb="FFFFFF00"/>
  </sheetPr>
  <dimension ref="A1:Z20"/>
  <sheetViews>
    <sheetView zoomScaleNormal="100" workbookViewId="0"/>
  </sheetViews>
  <sheetFormatPr defaultColWidth="8.85546875" defaultRowHeight="12.75"/>
  <cols>
    <col min="1" max="1" width="17" style="35" bestFit="1" customWidth="1"/>
    <col min="2" max="2" width="38.42578125" style="35" customWidth="1"/>
    <col min="3" max="13" width="9.42578125" style="35" bestFit="1" customWidth="1"/>
    <col min="14" max="14" width="8.85546875" style="35"/>
    <col min="15" max="15" width="11" style="35" customWidth="1"/>
    <col min="16" max="16384" width="8.85546875" style="35"/>
  </cols>
  <sheetData>
    <row r="1" spans="1:26" ht="15">
      <c r="A1" s="232" t="s">
        <v>3717</v>
      </c>
      <c r="B1" s="44" t="s">
        <v>3967</v>
      </c>
    </row>
    <row r="2" spans="1:26" s="185" customFormat="1">
      <c r="B2" s="409"/>
    </row>
    <row r="3" spans="1:26" s="185" customFormat="1">
      <c r="B3" s="409"/>
    </row>
    <row r="4" spans="1:26" ht="38.25">
      <c r="B4" s="517"/>
      <c r="C4" s="324">
        <v>2010</v>
      </c>
      <c r="D4" s="324">
        <v>2011</v>
      </c>
      <c r="E4" s="324">
        <v>2012</v>
      </c>
      <c r="F4" s="324">
        <v>2013</v>
      </c>
      <c r="G4" s="324">
        <v>2014</v>
      </c>
      <c r="H4" s="324">
        <v>2015</v>
      </c>
      <c r="I4" s="324">
        <v>2016</v>
      </c>
      <c r="J4" s="324">
        <v>2017</v>
      </c>
      <c r="K4" s="324">
        <v>2018</v>
      </c>
      <c r="L4" s="324">
        <v>2019</v>
      </c>
      <c r="M4" s="324">
        <v>2020</v>
      </c>
      <c r="N4" s="563" t="s">
        <v>185</v>
      </c>
      <c r="O4" s="563" t="s">
        <v>186</v>
      </c>
      <c r="R4" s="39"/>
      <c r="S4" s="39"/>
      <c r="T4" s="39"/>
      <c r="U4" s="39"/>
      <c r="V4" s="39"/>
      <c r="W4" s="39"/>
      <c r="X4" s="39"/>
      <c r="Y4" s="39"/>
      <c r="Z4" s="39"/>
    </row>
    <row r="5" spans="1:26">
      <c r="B5" s="663" t="s">
        <v>72</v>
      </c>
      <c r="C5" s="664">
        <v>6.4318437099999999</v>
      </c>
      <c r="D5" s="664">
        <v>9.7010398779999978</v>
      </c>
      <c r="E5" s="664">
        <v>7.6121755379999962</v>
      </c>
      <c r="F5" s="664">
        <v>3.3882694739999981</v>
      </c>
      <c r="G5" s="664">
        <v>5.3863549240999955</v>
      </c>
      <c r="H5" s="664">
        <v>6.6876754500000013</v>
      </c>
      <c r="I5" s="664">
        <v>5.117956979912841</v>
      </c>
      <c r="J5" s="664">
        <v>6.0406085855279992</v>
      </c>
      <c r="K5" s="664">
        <v>3.9168820382375542</v>
      </c>
      <c r="L5" s="664">
        <v>7.1093206294548068</v>
      </c>
      <c r="M5" s="664">
        <v>8.7307174196999711</v>
      </c>
      <c r="N5" s="665">
        <v>0.22806634765177347</v>
      </c>
      <c r="O5" s="666">
        <v>2.8766689600287838E-2</v>
      </c>
      <c r="R5" s="39"/>
      <c r="S5" s="39"/>
      <c r="T5" s="39"/>
      <c r="U5" s="39"/>
      <c r="V5" s="39"/>
      <c r="W5" s="39"/>
      <c r="X5" s="39"/>
      <c r="Y5" s="39"/>
      <c r="Z5" s="39"/>
    </row>
    <row r="6" spans="1:26">
      <c r="B6" s="663" t="s">
        <v>180</v>
      </c>
      <c r="C6" s="664">
        <v>26.104274140000001</v>
      </c>
      <c r="D6" s="664">
        <v>44.169951000000047</v>
      </c>
      <c r="E6" s="664">
        <v>34.997412544107938</v>
      </c>
      <c r="F6" s="664">
        <v>29.085723775564084</v>
      </c>
      <c r="G6" s="664">
        <v>31.644038094468485</v>
      </c>
      <c r="H6" s="664">
        <v>37.564226148601605</v>
      </c>
      <c r="I6" s="664">
        <v>40.845370857495439</v>
      </c>
      <c r="J6" s="664">
        <v>45.669929862262435</v>
      </c>
      <c r="K6" s="664">
        <v>42.809676126384169</v>
      </c>
      <c r="L6" s="664">
        <v>61.665126878488316</v>
      </c>
      <c r="M6" s="664">
        <v>49.273879986110572</v>
      </c>
      <c r="N6" s="665">
        <v>-0.20094415627806628</v>
      </c>
      <c r="O6" s="666">
        <v>0.16235165368701032</v>
      </c>
      <c r="R6" s="39"/>
      <c r="S6" s="39"/>
      <c r="T6" s="39"/>
      <c r="U6" s="39"/>
      <c r="V6" s="39"/>
      <c r="W6" s="39"/>
      <c r="X6" s="39"/>
      <c r="Y6" s="39"/>
      <c r="Z6" s="39"/>
    </row>
    <row r="7" spans="1:26">
      <c r="B7" s="663" t="s">
        <v>89</v>
      </c>
      <c r="C7" s="664">
        <v>34.792255771179953</v>
      </c>
      <c r="D7" s="664">
        <v>39.470348888382993</v>
      </c>
      <c r="E7" s="664">
        <v>53.889650797400037</v>
      </c>
      <c r="F7" s="664">
        <v>60.598474182800132</v>
      </c>
      <c r="G7" s="664">
        <v>86.198181116740173</v>
      </c>
      <c r="H7" s="664">
        <v>115.77184740555809</v>
      </c>
      <c r="I7" s="664">
        <v>100.66167955029982</v>
      </c>
      <c r="J7" s="664">
        <v>140.89744338416523</v>
      </c>
      <c r="K7" s="664">
        <v>94.430031300000124</v>
      </c>
      <c r="L7" s="664">
        <v>95.026595046599965</v>
      </c>
      <c r="M7" s="664">
        <v>83.589368124499785</v>
      </c>
      <c r="N7" s="665">
        <v>-0.12035816832636692</v>
      </c>
      <c r="O7" s="666">
        <v>0.27541716117119647</v>
      </c>
      <c r="R7" s="39"/>
      <c r="S7" s="39"/>
      <c r="T7" s="39"/>
      <c r="U7" s="39"/>
      <c r="V7" s="39"/>
      <c r="W7" s="39"/>
      <c r="X7" s="39"/>
      <c r="Y7" s="39"/>
      <c r="Z7" s="39"/>
    </row>
    <row r="8" spans="1:26">
      <c r="B8" s="663" t="s">
        <v>187</v>
      </c>
      <c r="C8" s="664">
        <v>106.67670104249383</v>
      </c>
      <c r="D8" s="664">
        <v>127.64374937445089</v>
      </c>
      <c r="E8" s="664">
        <v>88.982342294813478</v>
      </c>
      <c r="F8" s="664">
        <v>52.167958883262493</v>
      </c>
      <c r="G8" s="664">
        <v>63.647442964045908</v>
      </c>
      <c r="H8" s="664">
        <v>58.526814854926194</v>
      </c>
      <c r="I8" s="664">
        <v>64.870883066165518</v>
      </c>
      <c r="J8" s="664">
        <v>46.304149425283136</v>
      </c>
      <c r="K8" s="664">
        <v>59.349366696391023</v>
      </c>
      <c r="L8" s="664">
        <v>53.953984321101714</v>
      </c>
      <c r="M8" s="664">
        <v>81.78664598279687</v>
      </c>
      <c r="N8" s="665">
        <v>0.51585924583533749</v>
      </c>
      <c r="O8" s="666">
        <v>0.26947740321168212</v>
      </c>
      <c r="R8" s="39"/>
      <c r="S8" s="39"/>
      <c r="T8" s="39"/>
      <c r="U8" s="39"/>
      <c r="V8" s="39"/>
      <c r="W8" s="39"/>
      <c r="X8" s="39"/>
      <c r="Y8" s="39"/>
      <c r="Z8" s="39"/>
    </row>
    <row r="9" spans="1:26">
      <c r="B9" s="663" t="s">
        <v>41</v>
      </c>
      <c r="C9" s="664">
        <v>6.3079343016648615</v>
      </c>
      <c r="D9" s="664">
        <v>11.204894231309982</v>
      </c>
      <c r="E9" s="664">
        <v>6.4150655174999915</v>
      </c>
      <c r="F9" s="664">
        <v>4.6803844699999919</v>
      </c>
      <c r="G9" s="664">
        <v>6.1129244856700016</v>
      </c>
      <c r="H9" s="664">
        <v>7.5117108035000149</v>
      </c>
      <c r="I9" s="664">
        <v>12.94249404541004</v>
      </c>
      <c r="J9" s="664">
        <v>13.463808982399996</v>
      </c>
      <c r="K9" s="664">
        <v>10.708094920299981</v>
      </c>
      <c r="L9" s="664">
        <v>9.6587083740999944</v>
      </c>
      <c r="M9" s="664">
        <v>6.1894971647999979</v>
      </c>
      <c r="N9" s="665">
        <v>-0.35917962060048847</v>
      </c>
      <c r="O9" s="666">
        <v>2.039366699922145E-2</v>
      </c>
    </row>
    <row r="10" spans="1:26">
      <c r="B10" s="663" t="s">
        <v>188</v>
      </c>
      <c r="C10" s="664">
        <v>11.081127335488851</v>
      </c>
      <c r="D10" s="664">
        <v>9.0780870602917503</v>
      </c>
      <c r="E10" s="664">
        <v>9.9866826073220167</v>
      </c>
      <c r="F10" s="664">
        <v>11.99883683419997</v>
      </c>
      <c r="G10" s="664">
        <v>14.643137891999999</v>
      </c>
      <c r="H10" s="664">
        <v>11.460949406000012</v>
      </c>
      <c r="I10" s="664">
        <v>6.5975984990000072</v>
      </c>
      <c r="J10" s="664">
        <v>13.134256637500009</v>
      </c>
      <c r="K10" s="664">
        <v>9.8383014999999929</v>
      </c>
      <c r="L10" s="664">
        <v>13.490414764888264</v>
      </c>
      <c r="M10" s="664">
        <v>9.0507989399999644</v>
      </c>
      <c r="N10" s="665">
        <v>-0.32909409401135425</v>
      </c>
      <c r="O10" s="666">
        <v>2.9821320657351023E-2</v>
      </c>
    </row>
    <row r="11" spans="1:26">
      <c r="B11" s="663" t="s">
        <v>84</v>
      </c>
      <c r="C11" s="664">
        <v>1.9541985085</v>
      </c>
      <c r="D11" s="664">
        <v>1.2815757078231818</v>
      </c>
      <c r="E11" s="664">
        <v>6.6181566048700002</v>
      </c>
      <c r="F11" s="664">
        <v>5.0231427922467429</v>
      </c>
      <c r="G11" s="664">
        <v>3.1662357647599988</v>
      </c>
      <c r="H11" s="664">
        <v>5.4122063161750003</v>
      </c>
      <c r="I11" s="664">
        <v>2.5532060418999998</v>
      </c>
      <c r="J11" s="664">
        <v>2.3543036260000005</v>
      </c>
      <c r="K11" s="664">
        <v>6.8915831182999998</v>
      </c>
      <c r="L11" s="664">
        <v>3.2696226999999993</v>
      </c>
      <c r="M11" s="664">
        <v>2.8201947000000001</v>
      </c>
      <c r="N11" s="665">
        <v>-0.13745561529163575</v>
      </c>
      <c r="O11" s="666">
        <v>9.2922106680741502E-3</v>
      </c>
    </row>
    <row r="12" spans="1:26">
      <c r="B12" s="663" t="s">
        <v>189</v>
      </c>
      <c r="C12" s="664">
        <v>2.2292388176135756</v>
      </c>
      <c r="D12" s="664">
        <v>2.1109585403769202</v>
      </c>
      <c r="E12" s="664">
        <v>3.3140551700421272</v>
      </c>
      <c r="F12" s="664">
        <v>2.1924682905162429</v>
      </c>
      <c r="G12" s="664">
        <v>5.5782735534932248</v>
      </c>
      <c r="H12" s="664">
        <v>5.9785001438107512</v>
      </c>
      <c r="I12" s="664">
        <v>5.2219648179653033</v>
      </c>
      <c r="J12" s="664">
        <v>8.3043884026854258</v>
      </c>
      <c r="K12" s="664">
        <v>9.9805586033910298</v>
      </c>
      <c r="L12" s="664">
        <v>8.903933634101735</v>
      </c>
      <c r="M12" s="664">
        <v>10.896462899999994</v>
      </c>
      <c r="N12" s="665">
        <v>0.22378078586153727</v>
      </c>
      <c r="O12" s="666">
        <v>3.5902566870171813E-2</v>
      </c>
    </row>
    <row r="13" spans="1:26">
      <c r="B13" s="663" t="s">
        <v>190</v>
      </c>
      <c r="C13" s="664">
        <v>15.006408416986918</v>
      </c>
      <c r="D13" s="664">
        <v>20.152830212788036</v>
      </c>
      <c r="E13" s="664">
        <v>27.064781600221515</v>
      </c>
      <c r="F13" s="664">
        <v>41.077161071633299</v>
      </c>
      <c r="G13" s="664">
        <v>50.821977816217931</v>
      </c>
      <c r="H13" s="664">
        <v>47.996714330228166</v>
      </c>
      <c r="I13" s="664">
        <v>38.192690251916829</v>
      </c>
      <c r="J13" s="664">
        <v>37.151098021365669</v>
      </c>
      <c r="K13" s="664">
        <v>45.371064939358774</v>
      </c>
      <c r="L13" s="664">
        <v>45.275542994336668</v>
      </c>
      <c r="M13" s="664">
        <v>51.163377748176082</v>
      </c>
      <c r="N13" s="665">
        <v>0.1300444868121382</v>
      </c>
      <c r="O13" s="666">
        <v>0.16857732713500573</v>
      </c>
    </row>
    <row r="14" spans="1:26">
      <c r="B14" s="324" t="s">
        <v>191</v>
      </c>
      <c r="C14" s="891">
        <v>210.5839820439279</v>
      </c>
      <c r="D14" s="891">
        <v>264.81343489342339</v>
      </c>
      <c r="E14" s="891">
        <v>238.88032267427741</v>
      </c>
      <c r="F14" s="891">
        <v>210.21241977422349</v>
      </c>
      <c r="G14" s="891">
        <v>267.1985666114968</v>
      </c>
      <c r="H14" s="891">
        <v>296.91064485879849</v>
      </c>
      <c r="I14" s="891">
        <v>277.00384411006434</v>
      </c>
      <c r="J14" s="891">
        <v>313.31998692718992</v>
      </c>
      <c r="K14" s="891">
        <v>283.2955592423624</v>
      </c>
      <c r="L14" s="891">
        <v>298.35324934307056</v>
      </c>
      <c r="M14" s="891">
        <v>303.50094296608296</v>
      </c>
      <c r="N14" s="665">
        <v>1.7253687145512453E-2</v>
      </c>
      <c r="O14" s="666"/>
    </row>
    <row r="15" spans="1:26">
      <c r="C15" s="283"/>
      <c r="D15" s="283"/>
      <c r="E15" s="283"/>
      <c r="F15" s="283"/>
      <c r="G15" s="283"/>
      <c r="H15" s="283"/>
      <c r="I15" s="283"/>
      <c r="J15" s="283"/>
      <c r="K15" s="283"/>
      <c r="L15" s="283"/>
      <c r="M15" s="283"/>
      <c r="N15" s="661"/>
      <c r="O15" s="313"/>
    </row>
    <row r="16" spans="1:26">
      <c r="B16" s="1105" t="s">
        <v>4424</v>
      </c>
      <c r="C16" s="1105"/>
      <c r="D16" s="1105"/>
      <c r="E16" s="1105"/>
      <c r="F16" s="1105"/>
      <c r="G16" s="1105"/>
      <c r="H16" s="1105"/>
      <c r="I16" s="1105"/>
      <c r="J16" s="1105"/>
      <c r="K16" s="1105"/>
      <c r="L16" s="1105"/>
      <c r="M16" s="1105"/>
      <c r="N16" s="1105"/>
      <c r="O16" s="1105"/>
    </row>
    <row r="17" spans="2:15">
      <c r="B17" s="1105"/>
      <c r="C17" s="1105"/>
      <c r="D17" s="1105"/>
      <c r="E17" s="1105"/>
      <c r="F17" s="1105"/>
      <c r="G17" s="1105"/>
      <c r="H17" s="1105"/>
      <c r="I17" s="1105"/>
      <c r="J17" s="1105"/>
      <c r="K17" s="1105"/>
      <c r="L17" s="1105"/>
      <c r="M17" s="1105"/>
      <c r="N17" s="1105"/>
      <c r="O17" s="1105"/>
    </row>
    <row r="19" spans="2:15">
      <c r="B19" s="1105" t="s">
        <v>3966</v>
      </c>
      <c r="C19" s="1105"/>
      <c r="D19" s="1105"/>
      <c r="E19" s="1105"/>
      <c r="F19" s="1105"/>
      <c r="G19" s="1105"/>
      <c r="H19" s="1105"/>
      <c r="I19" s="1105"/>
      <c r="J19" s="1105"/>
      <c r="K19" s="1105"/>
      <c r="L19" s="1105"/>
      <c r="M19" s="1105"/>
      <c r="N19" s="1105"/>
      <c r="O19" s="1105"/>
    </row>
    <row r="20" spans="2:15">
      <c r="B20" s="1105"/>
      <c r="C20" s="1105"/>
      <c r="D20" s="1105"/>
      <c r="E20" s="1105"/>
      <c r="F20" s="1105"/>
      <c r="G20" s="1105"/>
      <c r="H20" s="1105"/>
      <c r="I20" s="1105"/>
      <c r="J20" s="1105"/>
      <c r="K20" s="1105"/>
      <c r="L20" s="1105"/>
      <c r="M20" s="1105"/>
      <c r="N20" s="1105"/>
      <c r="O20" s="1105"/>
    </row>
  </sheetData>
  <mergeCells count="2">
    <mergeCell ref="B16:O17"/>
    <mergeCell ref="B19:O20"/>
  </mergeCells>
  <hyperlinks>
    <hyperlink ref="A1" location="Contents!A1" display="Table of Contents" xr:uid="{8AAE67EC-9D2F-41D6-9D1A-9DA98D272B71}"/>
  </hyperlinks>
  <pageMargins left="0.7" right="0.7" top="0.75" bottom="0.75" header="0.3" footer="0.3"/>
</worksheet>
</file>

<file path=xl/worksheets/sheet1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5D9CC1-1CB3-4048-8A06-8DE8EE87435E}">
  <sheetPr>
    <tabColor theme="7" tint="-0.249977111117893"/>
  </sheetPr>
  <dimension ref="A1"/>
  <sheetViews>
    <sheetView workbookViewId="0"/>
  </sheetViews>
  <sheetFormatPr defaultRowHeight="15"/>
  <sheetData>
    <row r="1" spans="1:1">
      <c r="A1" s="232" t="s">
        <v>3717</v>
      </c>
    </row>
  </sheetData>
  <hyperlinks>
    <hyperlink ref="A1" location="Contents!A1" display="Table of Contents" xr:uid="{A85D25DF-3B93-475F-9B62-8474D57089F1}"/>
  </hyperlinks>
  <pageMargins left="0.7" right="0.7" top="0.75" bottom="0.75" header="0.3" footer="0.3"/>
  <drawing r:id="rId1"/>
</worksheet>
</file>

<file path=xl/worksheets/sheet1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4C4BF1-1487-4B27-BB5F-251186F2CB41}">
  <sheetPr>
    <tabColor rgb="FFFFFF00"/>
  </sheetPr>
  <dimension ref="A1:O18"/>
  <sheetViews>
    <sheetView workbookViewId="0">
      <selection activeCell="J24" sqref="J24"/>
    </sheetView>
  </sheetViews>
  <sheetFormatPr defaultColWidth="8.85546875" defaultRowHeight="12.75"/>
  <cols>
    <col min="1" max="1" width="17" style="35" bestFit="1" customWidth="1"/>
    <col min="2" max="2" width="18.42578125" style="35" customWidth="1"/>
    <col min="3" max="16384" width="8.85546875" style="35"/>
  </cols>
  <sheetData>
    <row r="1" spans="1:15" ht="15">
      <c r="A1" s="232" t="s">
        <v>3717</v>
      </c>
      <c r="B1" s="44" t="s">
        <v>3968</v>
      </c>
    </row>
    <row r="4" spans="1:15" ht="38.25">
      <c r="B4" s="667" t="s">
        <v>192</v>
      </c>
      <c r="C4" s="668">
        <v>2010</v>
      </c>
      <c r="D4" s="668">
        <v>2011</v>
      </c>
      <c r="E4" s="668">
        <v>2012</v>
      </c>
      <c r="F4" s="668">
        <v>2013</v>
      </c>
      <c r="G4" s="668">
        <v>2014</v>
      </c>
      <c r="H4" s="668">
        <v>2015</v>
      </c>
      <c r="I4" s="668">
        <v>2016</v>
      </c>
      <c r="J4" s="668">
        <v>2017</v>
      </c>
      <c r="K4" s="668">
        <v>2018</v>
      </c>
      <c r="L4" s="668">
        <v>2019</v>
      </c>
      <c r="M4" s="668">
        <v>2020</v>
      </c>
      <c r="N4" s="669" t="s">
        <v>193</v>
      </c>
      <c r="O4" s="669" t="s">
        <v>185</v>
      </c>
    </row>
    <row r="5" spans="1:15">
      <c r="B5" s="276" t="s">
        <v>194</v>
      </c>
      <c r="C5" s="278">
        <v>3.1212170000000001E-2</v>
      </c>
      <c r="D5" s="278">
        <v>9.587279999999998E-2</v>
      </c>
      <c r="E5" s="278">
        <v>7.5887894999999997E-2</v>
      </c>
      <c r="F5" s="278">
        <v>0</v>
      </c>
      <c r="G5" s="278">
        <v>0.12570467999999999</v>
      </c>
      <c r="H5" s="278">
        <v>1.9044000000000002E-2</v>
      </c>
      <c r="I5" s="278">
        <v>1.1730000000000001E-2</v>
      </c>
      <c r="J5" s="278">
        <v>0</v>
      </c>
      <c r="K5" s="278">
        <v>0</v>
      </c>
      <c r="L5" s="278">
        <v>0</v>
      </c>
      <c r="M5" s="278">
        <v>0</v>
      </c>
      <c r="N5" s="311">
        <f>M5/C5-1</f>
        <v>-1</v>
      </c>
      <c r="O5" s="670" t="s">
        <v>195</v>
      </c>
    </row>
    <row r="6" spans="1:15">
      <c r="B6" s="276" t="s">
        <v>196</v>
      </c>
      <c r="C6" s="278">
        <v>2.5216652100000001</v>
      </c>
      <c r="D6" s="278">
        <v>3.0912286419999995</v>
      </c>
      <c r="E6" s="278">
        <v>1.1131590579999999</v>
      </c>
      <c r="F6" s="278">
        <v>0.50675400000000004</v>
      </c>
      <c r="G6" s="278">
        <v>2.7038252000000003</v>
      </c>
      <c r="H6" s="278">
        <v>2.3479689900000005</v>
      </c>
      <c r="I6" s="278">
        <v>2.4836601299999987</v>
      </c>
      <c r="J6" s="278">
        <v>2.2335468000000001</v>
      </c>
      <c r="K6" s="278">
        <v>2.5859041999999999</v>
      </c>
      <c r="L6" s="278">
        <v>0.9641650599999998</v>
      </c>
      <c r="M6" s="278">
        <v>0.67917583000000004</v>
      </c>
      <c r="N6" s="311">
        <f>M6/C6-1</f>
        <v>-0.73066375849314269</v>
      </c>
      <c r="O6" s="311">
        <f t="shared" ref="O6:O11" si="0">M6/L6-1</f>
        <v>-0.29558137068356305</v>
      </c>
    </row>
    <row r="7" spans="1:15">
      <c r="B7" s="276" t="s">
        <v>197</v>
      </c>
      <c r="C7" s="278">
        <v>6.9216901092642971</v>
      </c>
      <c r="D7" s="278">
        <v>7.2237544516200005</v>
      </c>
      <c r="E7" s="278">
        <v>4.8297414303999986</v>
      </c>
      <c r="F7" s="278">
        <v>1.9066434644300001</v>
      </c>
      <c r="G7" s="278">
        <v>2.9037701506999989</v>
      </c>
      <c r="H7" s="278">
        <v>1.0828379396000001</v>
      </c>
      <c r="I7" s="278">
        <v>0.23371220000000001</v>
      </c>
      <c r="J7" s="278">
        <v>1.115289</v>
      </c>
      <c r="K7" s="278">
        <v>1.045647</v>
      </c>
      <c r="L7" s="278">
        <v>1.7387509999999999</v>
      </c>
      <c r="M7" s="278">
        <v>0.6095060000000001</v>
      </c>
      <c r="N7" s="311">
        <f t="shared" ref="N7:N11" si="1">M7/C7-1</f>
        <v>-0.91194260500275648</v>
      </c>
      <c r="O7" s="311">
        <f t="shared" si="0"/>
        <v>-0.64945757040542307</v>
      </c>
    </row>
    <row r="8" spans="1:15">
      <c r="B8" s="276" t="s">
        <v>198</v>
      </c>
      <c r="C8" s="278">
        <v>4.9666873215099994</v>
      </c>
      <c r="D8" s="278">
        <v>7.2643191895092833</v>
      </c>
      <c r="E8" s="278">
        <v>5.9987778724223997</v>
      </c>
      <c r="F8" s="278">
        <v>5.2846554260967444</v>
      </c>
      <c r="G8" s="278">
        <v>6.697270684539995</v>
      </c>
      <c r="H8" s="278">
        <v>3.9894441544000001</v>
      </c>
      <c r="I8" s="278">
        <v>3.9480941133568446</v>
      </c>
      <c r="J8" s="278">
        <v>3.4894953507999991</v>
      </c>
      <c r="K8" s="278">
        <v>1.7991019336</v>
      </c>
      <c r="L8" s="278">
        <v>1.6974561398999999</v>
      </c>
      <c r="M8" s="278">
        <v>0.88671026999999991</v>
      </c>
      <c r="N8" s="311">
        <f t="shared" si="1"/>
        <v>-0.82146847333034501</v>
      </c>
      <c r="O8" s="311">
        <f t="shared" si="0"/>
        <v>-0.47762404626711741</v>
      </c>
    </row>
    <row r="9" spans="1:15">
      <c r="B9" s="276" t="s">
        <v>199</v>
      </c>
      <c r="C9" s="278">
        <v>16.321014020570011</v>
      </c>
      <c r="D9" s="278">
        <v>19.54007436517001</v>
      </c>
      <c r="E9" s="278">
        <v>14.339764263539994</v>
      </c>
      <c r="F9" s="278">
        <v>13.496509863949992</v>
      </c>
      <c r="G9" s="278">
        <v>12.490399870939997</v>
      </c>
      <c r="H9" s="278">
        <v>9.8174197998999979</v>
      </c>
      <c r="I9" s="278">
        <v>14.024640648900006</v>
      </c>
      <c r="J9" s="278">
        <v>6.3134521599999971</v>
      </c>
      <c r="K9" s="278">
        <v>10.728500982799995</v>
      </c>
      <c r="L9" s="278">
        <v>10.288789249999997</v>
      </c>
      <c r="M9" s="278">
        <v>9.9933665199999986</v>
      </c>
      <c r="N9" s="311">
        <f t="shared" si="1"/>
        <v>-0.3876994096442189</v>
      </c>
      <c r="O9" s="311">
        <f t="shared" si="0"/>
        <v>-2.8713070393583839E-2</v>
      </c>
    </row>
    <row r="10" spans="1:15">
      <c r="B10" s="276" t="s">
        <v>108</v>
      </c>
      <c r="C10" s="278">
        <v>88.957699868389682</v>
      </c>
      <c r="D10" s="278">
        <v>77.121548890155339</v>
      </c>
      <c r="E10" s="278">
        <v>75.415346832058972</v>
      </c>
      <c r="F10" s="278">
        <v>77.426507307200254</v>
      </c>
      <c r="G10" s="278">
        <v>105.81433890376054</v>
      </c>
      <c r="H10" s="278">
        <v>115.09946876110425</v>
      </c>
      <c r="I10" s="278">
        <v>115.80430920172628</v>
      </c>
      <c r="J10" s="278">
        <v>129.07778513401831</v>
      </c>
      <c r="K10" s="278">
        <v>129.47754784662786</v>
      </c>
      <c r="L10" s="278">
        <v>151.29579079095427</v>
      </c>
      <c r="M10" s="278">
        <v>142.74949997169995</v>
      </c>
      <c r="N10" s="311">
        <f t="shared" si="1"/>
        <v>0.60468964668481373</v>
      </c>
      <c r="O10" s="311">
        <f t="shared" si="0"/>
        <v>-5.6487300635235438E-2</v>
      </c>
    </row>
    <row r="11" spans="1:15">
      <c r="B11" s="276" t="s">
        <v>200</v>
      </c>
      <c r="C11" s="278">
        <v>90.856250165810295</v>
      </c>
      <c r="D11" s="278">
        <v>150.47663655496862</v>
      </c>
      <c r="E11" s="278">
        <v>137.10764532285572</v>
      </c>
      <c r="F11" s="278">
        <v>111.5913497125462</v>
      </c>
      <c r="G11" s="278">
        <v>136.46325712155618</v>
      </c>
      <c r="H11" s="278">
        <v>164.55446121379475</v>
      </c>
      <c r="I11" s="278">
        <v>140.4976978160835</v>
      </c>
      <c r="J11" s="278">
        <v>170.99974348237163</v>
      </c>
      <c r="K11" s="278">
        <v>137.65885727933474</v>
      </c>
      <c r="L11" s="278">
        <v>132.36829710221693</v>
      </c>
      <c r="M11" s="278">
        <v>148.58268437438349</v>
      </c>
      <c r="N11" s="311">
        <f t="shared" si="1"/>
        <v>0.63536007818090612</v>
      </c>
      <c r="O11" s="311">
        <f t="shared" si="0"/>
        <v>0.12249449171084792</v>
      </c>
    </row>
    <row r="12" spans="1:15">
      <c r="B12" s="276"/>
      <c r="C12" s="278"/>
      <c r="D12" s="278"/>
      <c r="E12" s="278"/>
      <c r="F12" s="278"/>
      <c r="G12" s="278"/>
      <c r="H12" s="278"/>
      <c r="I12" s="278"/>
      <c r="J12" s="278"/>
      <c r="K12" s="278"/>
      <c r="L12" s="278"/>
      <c r="M12" s="278"/>
      <c r="N12" s="14"/>
      <c r="O12" s="14"/>
    </row>
    <row r="13" spans="1:15">
      <c r="B13" s="276" t="s">
        <v>191</v>
      </c>
      <c r="C13" s="278">
        <v>210.58398204392577</v>
      </c>
      <c r="D13" s="278">
        <v>264.81343489342038</v>
      </c>
      <c r="E13" s="278">
        <v>238.8803226742761</v>
      </c>
      <c r="F13" s="278">
        <v>210.21241977422255</v>
      </c>
      <c r="G13" s="278">
        <v>267.19856661149612</v>
      </c>
      <c r="H13" s="278">
        <v>296.9106448587961</v>
      </c>
      <c r="I13" s="278">
        <v>277.00384411006667</v>
      </c>
      <c r="J13" s="278">
        <v>313.31998692719083</v>
      </c>
      <c r="K13" s="278">
        <v>283.29555924236178</v>
      </c>
      <c r="L13" s="278">
        <v>298.35324934307135</v>
      </c>
      <c r="M13" s="278">
        <v>303.50094296608268</v>
      </c>
      <c r="N13" s="14"/>
      <c r="O13" s="14"/>
    </row>
    <row r="15" spans="1:15" ht="12.75" customHeight="1">
      <c r="B15" s="892" t="s">
        <v>4425</v>
      </c>
      <c r="C15" s="892"/>
      <c r="D15" s="892"/>
      <c r="E15" s="892"/>
      <c r="F15" s="892"/>
      <c r="G15" s="892"/>
      <c r="H15" s="892"/>
      <c r="I15" s="892"/>
      <c r="J15" s="892"/>
      <c r="K15" s="892"/>
      <c r="L15" s="892"/>
      <c r="M15" s="892"/>
      <c r="N15" s="892"/>
      <c r="O15" s="892"/>
    </row>
    <row r="17" spans="2:15">
      <c r="B17" s="1105" t="s">
        <v>3966</v>
      </c>
      <c r="C17" s="1105"/>
      <c r="D17" s="1105"/>
      <c r="E17" s="1105"/>
      <c r="F17" s="1105"/>
      <c r="G17" s="1105"/>
      <c r="H17" s="1105"/>
      <c r="I17" s="1105"/>
      <c r="J17" s="1105"/>
      <c r="K17" s="1105"/>
      <c r="L17" s="1105"/>
      <c r="M17" s="1105"/>
      <c r="N17" s="1105"/>
      <c r="O17" s="1105"/>
    </row>
    <row r="18" spans="2:15">
      <c r="B18" s="1105"/>
      <c r="C18" s="1105"/>
      <c r="D18" s="1105"/>
      <c r="E18" s="1105"/>
      <c r="F18" s="1105"/>
      <c r="G18" s="1105"/>
      <c r="H18" s="1105"/>
      <c r="I18" s="1105"/>
      <c r="J18" s="1105"/>
      <c r="K18" s="1105"/>
      <c r="L18" s="1105"/>
      <c r="M18" s="1105"/>
      <c r="N18" s="1105"/>
      <c r="O18" s="1105"/>
    </row>
  </sheetData>
  <mergeCells count="1">
    <mergeCell ref="B17:O18"/>
  </mergeCells>
  <hyperlinks>
    <hyperlink ref="A1" location="Contents!A1" display="Table of Contents" xr:uid="{BD3EE8F5-4392-4981-A610-2061396853BB}"/>
  </hyperlinks>
  <pageMargins left="0.7" right="0.7" top="0.75" bottom="0.75" header="0.3" footer="0.3"/>
</worksheet>
</file>

<file path=xl/worksheets/sheet1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3A7C36-9B02-4993-84EE-05F4B5E7F7C8}">
  <sheetPr>
    <tabColor theme="7" tint="-0.249977111117893"/>
  </sheetPr>
  <dimension ref="A1"/>
  <sheetViews>
    <sheetView workbookViewId="0"/>
  </sheetViews>
  <sheetFormatPr defaultRowHeight="15"/>
  <sheetData>
    <row r="1" spans="1:1">
      <c r="A1" s="232" t="s">
        <v>3717</v>
      </c>
    </row>
  </sheetData>
  <hyperlinks>
    <hyperlink ref="A1" location="Contents!A1" display="Table of Contents" xr:uid="{387C8F36-115F-42D4-BB14-40661F0238F6}"/>
  </hyperlinks>
  <pageMargins left="0.7" right="0.7" top="0.75" bottom="0.75" header="0.3" footer="0.3"/>
  <drawing r:id="rId1"/>
</worksheet>
</file>

<file path=xl/worksheets/sheet1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55BF29-931B-4A4C-B123-D15BB7C99982}">
  <sheetPr>
    <tabColor rgb="FFFFFF00"/>
  </sheetPr>
  <dimension ref="A1:K38"/>
  <sheetViews>
    <sheetView zoomScaleNormal="100" workbookViewId="0"/>
  </sheetViews>
  <sheetFormatPr defaultColWidth="8.7109375" defaultRowHeight="12.75"/>
  <cols>
    <col min="1" max="1" width="18" style="673" bestFit="1" customWidth="1"/>
    <col min="2" max="2" width="52.85546875" style="673" customWidth="1"/>
    <col min="3" max="3" width="13" style="673" bestFit="1" customWidth="1"/>
    <col min="4" max="4" width="13.85546875" style="673" bestFit="1" customWidth="1"/>
    <col min="5" max="5" width="13" style="673" bestFit="1" customWidth="1"/>
    <col min="6" max="6" width="11.5703125" style="673" customWidth="1"/>
    <col min="7" max="7" width="12.42578125" style="673" customWidth="1"/>
    <col min="8" max="16384" width="8.7109375" style="673"/>
  </cols>
  <sheetData>
    <row r="1" spans="1:4" ht="15">
      <c r="A1" s="232" t="s">
        <v>3717</v>
      </c>
      <c r="B1" s="698" t="s">
        <v>3972</v>
      </c>
    </row>
    <row r="2" spans="1:4" s="674" customFormat="1">
      <c r="B2" s="409"/>
    </row>
    <row r="4" spans="1:4">
      <c r="B4" s="675" t="s">
        <v>201</v>
      </c>
      <c r="C4" s="676">
        <f>'[1]NRG Policy Tracker_Fossil fuel'!P413/10^9</f>
        <v>309.87009099699998</v>
      </c>
      <c r="D4" s="677">
        <f>C4/$C$7</f>
        <v>0.42305585727703721</v>
      </c>
    </row>
    <row r="5" spans="1:4">
      <c r="B5" s="675" t="s">
        <v>202</v>
      </c>
      <c r="C5" s="676">
        <f>'[1]NRG Policy Tracker_Clean Energy'!$P$623/10^9</f>
        <v>269.73096916499998</v>
      </c>
      <c r="D5" s="677">
        <f t="shared" ref="D5:D6" si="0">C5/$C$7</f>
        <v>0.36825518083115005</v>
      </c>
    </row>
    <row r="6" spans="1:4">
      <c r="B6" s="675" t="s">
        <v>203</v>
      </c>
      <c r="C6" s="676">
        <f>'[1]NRG Policy Tracker_Other Energy'!P160/10^9</f>
        <v>152.85562532500001</v>
      </c>
      <c r="D6" s="677">
        <f t="shared" si="0"/>
        <v>0.20868896189181274</v>
      </c>
    </row>
    <row r="7" spans="1:4">
      <c r="B7" s="678" t="s">
        <v>86</v>
      </c>
      <c r="C7" s="679">
        <f>SUM(C4:C6)</f>
        <v>732.45668548699996</v>
      </c>
      <c r="D7" s="680">
        <f>C7/$C$7</f>
        <v>1</v>
      </c>
    </row>
    <row r="9" spans="1:4" ht="25.5">
      <c r="B9" s="681"/>
      <c r="C9" s="682" t="s">
        <v>204</v>
      </c>
      <c r="D9" s="683"/>
    </row>
    <row r="10" spans="1:4">
      <c r="B10" s="672" t="s">
        <v>205</v>
      </c>
      <c r="C10" s="684">
        <v>309.87009099699998</v>
      </c>
      <c r="D10" s="685"/>
    </row>
    <row r="11" spans="1:4">
      <c r="B11" s="672" t="s">
        <v>206</v>
      </c>
      <c r="C11" s="686">
        <v>53.211580000000005</v>
      </c>
      <c r="D11" s="685"/>
    </row>
    <row r="12" spans="1:4">
      <c r="B12" s="672" t="s">
        <v>207</v>
      </c>
      <c r="C12" s="687">
        <v>160.15501448999996</v>
      </c>
      <c r="D12" s="685"/>
    </row>
    <row r="13" spans="1:4">
      <c r="B13" s="672" t="s">
        <v>208</v>
      </c>
      <c r="C13" s="672">
        <v>209.22</v>
      </c>
      <c r="D13" s="685"/>
    </row>
    <row r="14" spans="1:4">
      <c r="B14" s="674"/>
      <c r="C14" s="674"/>
      <c r="D14" s="688"/>
    </row>
    <row r="15" spans="1:4" ht="15" customHeight="1">
      <c r="B15" s="674"/>
      <c r="C15" s="674"/>
    </row>
    <row r="16" spans="1:4">
      <c r="B16" s="840" t="s">
        <v>3969</v>
      </c>
      <c r="C16" s="689"/>
    </row>
    <row r="17" spans="2:11">
      <c r="B17" s="672" t="s">
        <v>209</v>
      </c>
      <c r="C17" s="690">
        <v>28.85</v>
      </c>
    </row>
    <row r="18" spans="2:11">
      <c r="B18" s="672" t="s">
        <v>210</v>
      </c>
      <c r="C18" s="690">
        <v>2.0099999999999998</v>
      </c>
    </row>
    <row r="19" spans="2:11">
      <c r="B19" s="672" t="s">
        <v>211</v>
      </c>
      <c r="C19" s="690">
        <v>18.151580000000003</v>
      </c>
    </row>
    <row r="20" spans="2:11">
      <c r="B20" s="672" t="s">
        <v>212</v>
      </c>
      <c r="C20" s="690">
        <v>2.4300000000000002</v>
      </c>
    </row>
    <row r="21" spans="2:11">
      <c r="B21" s="672" t="s">
        <v>108</v>
      </c>
      <c r="C21" s="690">
        <v>1.77</v>
      </c>
    </row>
    <row r="22" spans="2:11">
      <c r="B22" s="691" t="s">
        <v>213</v>
      </c>
      <c r="C22" s="692">
        <v>53.211580000000005</v>
      </c>
    </row>
    <row r="23" spans="2:11">
      <c r="B23" s="693"/>
      <c r="C23" s="694"/>
    </row>
    <row r="24" spans="2:11">
      <c r="B24" s="693"/>
      <c r="C24" s="694"/>
      <c r="D24" s="695"/>
    </row>
    <row r="25" spans="2:11">
      <c r="B25" s="840" t="s">
        <v>3970</v>
      </c>
      <c r="C25" s="674"/>
      <c r="D25" s="696"/>
    </row>
    <row r="26" spans="2:11">
      <c r="B26" s="671" t="s">
        <v>214</v>
      </c>
      <c r="C26" s="672">
        <v>158.08000000000001</v>
      </c>
      <c r="D26" s="696"/>
    </row>
    <row r="27" spans="2:11">
      <c r="B27" s="671" t="s">
        <v>215</v>
      </c>
      <c r="C27" s="672">
        <v>36.75</v>
      </c>
      <c r="D27" s="696"/>
    </row>
    <row r="28" spans="2:11">
      <c r="B28" s="671" t="s">
        <v>216</v>
      </c>
      <c r="C28" s="672">
        <v>5.64</v>
      </c>
      <c r="D28" s="696"/>
    </row>
    <row r="29" spans="2:11">
      <c r="B29" s="671" t="s">
        <v>217</v>
      </c>
      <c r="C29" s="672">
        <v>8.75</v>
      </c>
      <c r="D29" s="696"/>
    </row>
    <row r="30" spans="2:11">
      <c r="D30" s="695"/>
    </row>
    <row r="31" spans="2:11">
      <c r="D31" s="695"/>
    </row>
    <row r="32" spans="2:11" ht="15" customHeight="1">
      <c r="B32" s="1161" t="s">
        <v>4444</v>
      </c>
      <c r="C32" s="1161"/>
      <c r="D32" s="1161"/>
      <c r="E32" s="1161"/>
      <c r="F32" s="1161"/>
      <c r="G32" s="1161"/>
      <c r="H32" s="1161"/>
      <c r="I32" s="1161"/>
      <c r="J32" s="699"/>
      <c r="K32" s="699"/>
    </row>
    <row r="33" spans="2:11">
      <c r="B33" s="1161"/>
      <c r="C33" s="1161"/>
      <c r="D33" s="1161"/>
      <c r="E33" s="1161"/>
      <c r="F33" s="1161"/>
      <c r="G33" s="1161"/>
      <c r="H33" s="1161"/>
      <c r="I33" s="1161"/>
      <c r="J33" s="699"/>
      <c r="K33" s="699"/>
    </row>
    <row r="34" spans="2:11">
      <c r="B34" s="1161"/>
      <c r="C34" s="1161"/>
      <c r="D34" s="1161"/>
      <c r="E34" s="1161"/>
      <c r="F34" s="1161"/>
      <c r="G34" s="1161"/>
      <c r="H34" s="1161"/>
      <c r="I34" s="1161"/>
      <c r="J34" s="699"/>
      <c r="K34" s="699"/>
    </row>
    <row r="35" spans="2:11">
      <c r="B35" s="1161"/>
      <c r="C35" s="1161"/>
      <c r="D35" s="1161"/>
      <c r="E35" s="1161"/>
      <c r="F35" s="1161"/>
      <c r="G35" s="1161"/>
      <c r="H35" s="1161"/>
      <c r="I35" s="1161"/>
      <c r="J35" s="699"/>
      <c r="K35" s="699"/>
    </row>
    <row r="36" spans="2:11">
      <c r="B36" s="1161"/>
      <c r="C36" s="1161"/>
      <c r="D36" s="1161"/>
      <c r="E36" s="1161"/>
      <c r="F36" s="1161"/>
      <c r="G36" s="1161"/>
      <c r="H36" s="1161"/>
      <c r="I36" s="1161"/>
      <c r="J36" s="699"/>
      <c r="K36" s="699"/>
    </row>
    <row r="38" spans="2:11">
      <c r="B38" s="697" t="s">
        <v>3971</v>
      </c>
    </row>
  </sheetData>
  <mergeCells count="1">
    <mergeCell ref="B32:I36"/>
  </mergeCells>
  <hyperlinks>
    <hyperlink ref="A1" location="Contents!A1" display="Table of Contents" xr:uid="{2CB0DEEB-2C9E-4E16-BF23-AFA3635B88BF}"/>
  </hyperlinks>
  <pageMargins left="0.7" right="0.7" top="0.75" bottom="0.75" header="0.3" footer="0.3"/>
</worksheet>
</file>

<file path=xl/worksheets/sheet1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A38D91-90BE-405B-A33E-5FD69F79D81E}">
  <sheetPr>
    <tabColor theme="7" tint="-0.249977111117893"/>
  </sheetPr>
  <dimension ref="A1"/>
  <sheetViews>
    <sheetView workbookViewId="0"/>
  </sheetViews>
  <sheetFormatPr defaultRowHeight="15"/>
  <sheetData>
    <row r="1" spans="1:1">
      <c r="A1" s="232" t="s">
        <v>3717</v>
      </c>
    </row>
  </sheetData>
  <hyperlinks>
    <hyperlink ref="A1" location="Contents!A1" display="Table of Contents" xr:uid="{4BCF7F90-C9A6-4255-9F8F-3244EA6E1D74}"/>
  </hyperlinks>
  <pageMargins left="0.7" right="0.7" top="0.75" bottom="0.75" header="0.3" footer="0.3"/>
  <drawing r:id="rId1"/>
</worksheet>
</file>

<file path=xl/worksheets/sheet1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6AD3BD-63D0-4B0C-87C0-0F081A54F4FB}">
  <sheetPr>
    <tabColor rgb="FFFFFF00"/>
  </sheetPr>
  <dimension ref="A1:O27"/>
  <sheetViews>
    <sheetView workbookViewId="0"/>
  </sheetViews>
  <sheetFormatPr defaultColWidth="9.140625" defaultRowHeight="12.75"/>
  <cols>
    <col min="1" max="1" width="17" style="697" bestFit="1" customWidth="1"/>
    <col min="2" max="2" width="9.140625" style="697"/>
    <col min="3" max="3" width="59.5703125" style="697" customWidth="1"/>
    <col min="4" max="16384" width="9.140625" style="697"/>
  </cols>
  <sheetData>
    <row r="1" spans="1:15" ht="15">
      <c r="A1" s="232" t="s">
        <v>3717</v>
      </c>
      <c r="B1" s="707" t="s">
        <v>3973</v>
      </c>
    </row>
    <row r="2" spans="1:15">
      <c r="B2" s="700"/>
    </row>
    <row r="3" spans="1:15">
      <c r="B3" s="697" t="s">
        <v>218</v>
      </c>
      <c r="C3" s="701" t="s">
        <v>218</v>
      </c>
      <c r="D3" s="702">
        <v>2015</v>
      </c>
      <c r="E3" s="702">
        <v>2016</v>
      </c>
      <c r="F3" s="702">
        <v>2017</v>
      </c>
      <c r="G3" s="702">
        <v>2018</v>
      </c>
      <c r="H3" s="702">
        <v>2019</v>
      </c>
      <c r="I3" s="701"/>
      <c r="L3" s="703"/>
      <c r="M3" s="703"/>
      <c r="N3" s="703"/>
      <c r="O3" s="703"/>
    </row>
    <row r="4" spans="1:15">
      <c r="C4" s="702" t="s">
        <v>219</v>
      </c>
      <c r="D4" s="701">
        <v>20.071999999999999</v>
      </c>
      <c r="E4" s="701">
        <v>21.216999999999999</v>
      </c>
      <c r="F4" s="701">
        <v>27.867999999999999</v>
      </c>
      <c r="G4" s="701">
        <v>30.164999999999999</v>
      </c>
      <c r="H4" s="701">
        <v>46.625</v>
      </c>
      <c r="I4" s="701"/>
      <c r="L4" s="703"/>
      <c r="M4" s="703"/>
      <c r="N4" s="703"/>
      <c r="O4" s="703"/>
    </row>
    <row r="5" spans="1:15">
      <c r="C5" s="702" t="s">
        <v>220</v>
      </c>
      <c r="D5" s="701">
        <f t="shared" ref="D5:H5" si="0">D4-D6</f>
        <v>14.053999999999998</v>
      </c>
      <c r="E5" s="701">
        <f t="shared" si="0"/>
        <v>15.023</v>
      </c>
      <c r="F5" s="701">
        <f t="shared" si="0"/>
        <v>18.655000000000001</v>
      </c>
      <c r="G5" s="701">
        <f t="shared" si="0"/>
        <v>21.512</v>
      </c>
      <c r="H5" s="701">
        <f t="shared" si="0"/>
        <v>35.244999999999997</v>
      </c>
      <c r="I5" s="704">
        <f>H5/D5-1</f>
        <v>1.5078269531805892</v>
      </c>
      <c r="L5" s="703"/>
      <c r="M5" s="703"/>
      <c r="N5" s="703"/>
      <c r="O5" s="703"/>
    </row>
    <row r="6" spans="1:15">
      <c r="C6" s="702" t="s">
        <v>221</v>
      </c>
      <c r="D6" s="701">
        <v>6.0179999999999998</v>
      </c>
      <c r="E6" s="701">
        <v>6.194</v>
      </c>
      <c r="F6" s="701">
        <v>9.2129999999999992</v>
      </c>
      <c r="G6" s="701">
        <v>8.6530000000000005</v>
      </c>
      <c r="H6" s="701">
        <v>11.38</v>
      </c>
      <c r="I6" s="704">
        <f>H6/D6-1</f>
        <v>0.89099368560983727</v>
      </c>
      <c r="L6" s="703"/>
      <c r="M6" s="703"/>
      <c r="N6" s="703"/>
      <c r="O6" s="703"/>
    </row>
    <row r="7" spans="1:15">
      <c r="C7" s="702" t="s">
        <v>222</v>
      </c>
      <c r="D7" s="705">
        <f t="shared" ref="D7:H7" si="1">D6/D4</f>
        <v>0.29982064567556793</v>
      </c>
      <c r="E7" s="705">
        <f t="shared" si="1"/>
        <v>0.29193571192911344</v>
      </c>
      <c r="F7" s="705">
        <f t="shared" si="1"/>
        <v>0.33059422994115112</v>
      </c>
      <c r="G7" s="705">
        <f t="shared" si="1"/>
        <v>0.28685562738272835</v>
      </c>
      <c r="H7" s="705">
        <f t="shared" si="1"/>
        <v>0.24407506702412871</v>
      </c>
      <c r="I7" s="701"/>
      <c r="L7" s="703"/>
      <c r="M7" s="703"/>
      <c r="N7" s="703"/>
      <c r="O7" s="703"/>
    </row>
    <row r="8" spans="1:15">
      <c r="L8" s="703"/>
      <c r="M8" s="703"/>
      <c r="N8" s="703"/>
      <c r="O8" s="703"/>
    </row>
    <row r="9" spans="1:15">
      <c r="L9" s="703"/>
      <c r="M9" s="703"/>
      <c r="N9" s="703"/>
      <c r="O9" s="703"/>
    </row>
    <row r="10" spans="1:15" ht="15" customHeight="1">
      <c r="B10" s="1161" t="s">
        <v>3974</v>
      </c>
      <c r="C10" s="1161"/>
      <c r="D10" s="1161"/>
      <c r="E10" s="1161"/>
      <c r="F10" s="1161"/>
      <c r="G10" s="1161"/>
      <c r="H10" s="1161"/>
      <c r="I10" s="1161"/>
      <c r="L10" s="703"/>
      <c r="M10" s="703"/>
      <c r="N10" s="703"/>
      <c r="O10" s="703"/>
    </row>
    <row r="11" spans="1:15">
      <c r="B11" s="1161"/>
      <c r="C11" s="1161"/>
      <c r="D11" s="1161"/>
      <c r="E11" s="1161"/>
      <c r="F11" s="1161"/>
      <c r="G11" s="1161"/>
      <c r="H11" s="1161"/>
      <c r="I11" s="1161"/>
      <c r="L11" s="703"/>
      <c r="M11" s="703"/>
      <c r="N11" s="703"/>
      <c r="O11" s="703"/>
    </row>
    <row r="12" spans="1:15">
      <c r="B12" s="1161"/>
      <c r="C12" s="1161"/>
      <c r="D12" s="1161"/>
      <c r="E12" s="1161"/>
      <c r="F12" s="1161"/>
      <c r="G12" s="1161"/>
      <c r="H12" s="1161"/>
      <c r="I12" s="1161"/>
      <c r="L12" s="703"/>
      <c r="M12" s="703"/>
      <c r="N12" s="703"/>
      <c r="O12" s="703"/>
    </row>
    <row r="13" spans="1:15">
      <c r="B13" s="1161"/>
      <c r="C13" s="1161"/>
      <c r="D13" s="1161"/>
      <c r="E13" s="1161"/>
      <c r="F13" s="1161"/>
      <c r="G13" s="1161"/>
      <c r="H13" s="1161"/>
      <c r="I13" s="1161"/>
    </row>
    <row r="14" spans="1:15">
      <c r="B14" s="1161"/>
      <c r="C14" s="1161"/>
      <c r="D14" s="1161"/>
      <c r="E14" s="1161"/>
      <c r="F14" s="1161"/>
      <c r="G14" s="1161"/>
      <c r="H14" s="1161"/>
      <c r="I14" s="1161"/>
    </row>
    <row r="15" spans="1:15">
      <c r="B15" s="1161"/>
      <c r="C15" s="1161"/>
      <c r="D15" s="1161"/>
      <c r="E15" s="1161"/>
      <c r="F15" s="1161"/>
      <c r="G15" s="1161"/>
      <c r="H15" s="1161"/>
      <c r="I15" s="1161"/>
    </row>
    <row r="16" spans="1:15">
      <c r="B16" s="1161"/>
      <c r="C16" s="1161"/>
      <c r="D16" s="1161"/>
      <c r="E16" s="1161"/>
      <c r="F16" s="1161"/>
      <c r="G16" s="1161"/>
      <c r="H16" s="1161"/>
      <c r="I16" s="1161"/>
    </row>
    <row r="17" spans="2:9">
      <c r="B17" s="699"/>
      <c r="C17" s="699"/>
      <c r="D17" s="699"/>
      <c r="E17" s="699"/>
      <c r="F17" s="699"/>
      <c r="G17" s="699"/>
      <c r="H17" s="699"/>
      <c r="I17" s="699"/>
    </row>
    <row r="18" spans="2:9">
      <c r="B18" s="699"/>
      <c r="C18" s="699"/>
      <c r="D18" s="699"/>
      <c r="E18" s="699"/>
      <c r="F18" s="699"/>
      <c r="G18" s="699"/>
      <c r="H18" s="699"/>
      <c r="I18" s="699"/>
    </row>
    <row r="27" spans="2:9">
      <c r="C27" s="706"/>
    </row>
  </sheetData>
  <mergeCells count="1">
    <mergeCell ref="B10:I16"/>
  </mergeCells>
  <hyperlinks>
    <hyperlink ref="A1" location="Contents!A1" display="Table of Contents" xr:uid="{659982C7-D83A-4250-A805-C32C1A5C3607}"/>
  </hyperlinks>
  <pageMargins left="0.7" right="0.7" top="0.75" bottom="0.75" header="0.3" footer="0.3"/>
</worksheet>
</file>

<file path=xl/worksheets/sheet1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D32A94-9F6C-4CD8-90E0-0067BA0E63E8}">
  <sheetPr>
    <tabColor theme="7" tint="-0.249977111117893"/>
  </sheetPr>
  <dimension ref="A1"/>
  <sheetViews>
    <sheetView workbookViewId="0"/>
  </sheetViews>
  <sheetFormatPr defaultRowHeight="15"/>
  <sheetData>
    <row r="1" spans="1:1">
      <c r="A1" s="232" t="s">
        <v>3717</v>
      </c>
    </row>
  </sheetData>
  <hyperlinks>
    <hyperlink ref="A1" location="Contents!A1" display="Table of Contents" xr:uid="{42BB590A-2D82-498D-9A83-00135A618EBE}"/>
  </hyperlinks>
  <pageMargins left="0.7" right="0.7" top="0.75" bottom="0.75" header="0.3" footer="0.3"/>
  <drawing r:id="rId1"/>
</worksheet>
</file>

<file path=xl/worksheets/sheet1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778726-0F08-4561-9BD3-338F3043F47E}">
  <sheetPr>
    <tabColor rgb="FFFFFF00"/>
  </sheetPr>
  <dimension ref="A1:J20"/>
  <sheetViews>
    <sheetView workbookViewId="0"/>
  </sheetViews>
  <sheetFormatPr defaultColWidth="9.140625" defaultRowHeight="12.75"/>
  <cols>
    <col min="1" max="1" width="17" style="35" bestFit="1" customWidth="1"/>
    <col min="2" max="2" width="11" style="35" customWidth="1"/>
    <col min="3" max="3" width="15.85546875" style="35" bestFit="1" customWidth="1"/>
    <col min="4" max="16384" width="9.140625" style="35"/>
  </cols>
  <sheetData>
    <row r="1" spans="1:9" ht="15">
      <c r="A1" s="232" t="s">
        <v>3717</v>
      </c>
      <c r="B1" s="44" t="s">
        <v>3984</v>
      </c>
    </row>
    <row r="4" spans="1:9">
      <c r="C4" s="35" t="s">
        <v>3977</v>
      </c>
    </row>
    <row r="5" spans="1:9">
      <c r="B5" s="14"/>
      <c r="C5" s="14"/>
      <c r="D5" s="14">
        <v>2020</v>
      </c>
      <c r="E5" s="14"/>
    </row>
    <row r="6" spans="1:9">
      <c r="B6" s="14" t="s">
        <v>3978</v>
      </c>
      <c r="C6" s="14" t="s">
        <v>3979</v>
      </c>
      <c r="D6" s="14">
        <v>50</v>
      </c>
      <c r="E6" s="677">
        <f t="shared" ref="E6:E12" si="0">D6/SUM($D$6:$D$12)</f>
        <v>0.12315270935960591</v>
      </c>
    </row>
    <row r="7" spans="1:9">
      <c r="B7" s="14" t="s">
        <v>3978</v>
      </c>
      <c r="C7" s="14" t="s">
        <v>3980</v>
      </c>
      <c r="D7" s="14">
        <v>41</v>
      </c>
      <c r="E7" s="677">
        <f t="shared" si="0"/>
        <v>0.10098522167487685</v>
      </c>
    </row>
    <row r="8" spans="1:9">
      <c r="B8" s="14" t="s">
        <v>3978</v>
      </c>
      <c r="C8" s="14" t="s">
        <v>3981</v>
      </c>
      <c r="D8" s="14">
        <v>35</v>
      </c>
      <c r="E8" s="677">
        <f t="shared" si="0"/>
        <v>8.6206896551724144E-2</v>
      </c>
    </row>
    <row r="9" spans="1:9">
      <c r="B9" s="14" t="s">
        <v>206</v>
      </c>
      <c r="C9" s="14" t="s">
        <v>103</v>
      </c>
      <c r="D9" s="14">
        <v>108</v>
      </c>
      <c r="E9" s="677">
        <f t="shared" si="0"/>
        <v>0.26600985221674878</v>
      </c>
    </row>
    <row r="10" spans="1:9">
      <c r="B10" s="14" t="s">
        <v>206</v>
      </c>
      <c r="C10" s="14" t="s">
        <v>108</v>
      </c>
      <c r="D10" s="14">
        <v>97</v>
      </c>
      <c r="E10" s="677">
        <f t="shared" si="0"/>
        <v>0.23891625615763548</v>
      </c>
    </row>
    <row r="11" spans="1:9">
      <c r="B11" s="14" t="s">
        <v>206</v>
      </c>
      <c r="C11" s="14" t="s">
        <v>828</v>
      </c>
      <c r="D11" s="14">
        <v>54</v>
      </c>
      <c r="E11" s="677">
        <f t="shared" si="0"/>
        <v>0.13300492610837439</v>
      </c>
    </row>
    <row r="12" spans="1:9">
      <c r="B12" s="14" t="s">
        <v>206</v>
      </c>
      <c r="C12" s="14" t="s">
        <v>3982</v>
      </c>
      <c r="D12" s="14">
        <v>21</v>
      </c>
      <c r="E12" s="677">
        <f t="shared" si="0"/>
        <v>5.1724137931034482E-2</v>
      </c>
    </row>
    <row r="15" spans="1:9" ht="12.75" customHeight="1">
      <c r="B15" s="1060" t="s">
        <v>3983</v>
      </c>
      <c r="C15" s="1060"/>
      <c r="D15" s="1060"/>
      <c r="E15" s="1060"/>
      <c r="F15" s="1060"/>
      <c r="G15" s="1060"/>
      <c r="H15" s="1060"/>
      <c r="I15" s="1060"/>
    </row>
    <row r="16" spans="1:9">
      <c r="B16" s="1060"/>
      <c r="C16" s="1060"/>
      <c r="D16" s="1060"/>
      <c r="E16" s="1060"/>
      <c r="F16" s="1060"/>
      <c r="G16" s="1060"/>
      <c r="H16" s="1060"/>
      <c r="I16" s="1060"/>
    </row>
    <row r="17" spans="2:10">
      <c r="B17" s="39"/>
      <c r="C17" s="39"/>
      <c r="D17" s="39"/>
      <c r="E17" s="39"/>
      <c r="F17" s="39"/>
      <c r="G17" s="39"/>
      <c r="H17" s="39"/>
    </row>
    <row r="18" spans="2:10" ht="12.75" customHeight="1">
      <c r="B18" s="1101" t="s">
        <v>3985</v>
      </c>
      <c r="C18" s="1101"/>
      <c r="D18" s="1101"/>
      <c r="E18" s="1101"/>
      <c r="F18" s="1101"/>
      <c r="G18" s="1101"/>
      <c r="H18" s="1101"/>
      <c r="I18" s="1101"/>
      <c r="J18" s="206"/>
    </row>
    <row r="19" spans="2:10">
      <c r="B19" s="1101"/>
      <c r="C19" s="1101"/>
      <c r="D19" s="1101"/>
      <c r="E19" s="1101"/>
      <c r="F19" s="1101"/>
      <c r="G19" s="1101"/>
      <c r="H19" s="1101"/>
      <c r="I19" s="1101"/>
      <c r="J19" s="206"/>
    </row>
    <row r="20" spans="2:10">
      <c r="B20" s="1101"/>
      <c r="C20" s="1101"/>
      <c r="D20" s="1101"/>
      <c r="E20" s="1101"/>
      <c r="F20" s="1101"/>
      <c r="G20" s="1101"/>
      <c r="H20" s="1101"/>
      <c r="I20" s="1101"/>
      <c r="J20" s="206"/>
    </row>
  </sheetData>
  <mergeCells count="2">
    <mergeCell ref="B18:I20"/>
    <mergeCell ref="B15:I16"/>
  </mergeCells>
  <hyperlinks>
    <hyperlink ref="A1" location="Contents!A1" display="Table of Contents" xr:uid="{AA3F7E92-05C9-408F-95A3-C40EBFFBF255}"/>
  </hyperlinks>
  <pageMargins left="0.7" right="0.7" top="0.75" bottom="0.75" header="0.3" footer="0.3"/>
</worksheet>
</file>

<file path=xl/worksheets/sheet1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86BB40-4A45-4A53-AEF8-872B81C5A16A}">
  <sheetPr>
    <tabColor theme="7" tint="-0.249977111117893"/>
  </sheetPr>
  <dimension ref="A1"/>
  <sheetViews>
    <sheetView workbookViewId="0"/>
  </sheetViews>
  <sheetFormatPr defaultRowHeight="15"/>
  <sheetData>
    <row r="1" spans="1:1">
      <c r="A1" s="232" t="s">
        <v>3717</v>
      </c>
    </row>
  </sheetData>
  <hyperlinks>
    <hyperlink ref="A1" location="Contents!A1" display="Table of Contents" xr:uid="{516ABB9C-F9D3-4490-873F-046697023EAE}"/>
  </hyperlinks>
  <pageMargins left="0.7" right="0.7" top="0.75" bottom="0.75" header="0.3" footer="0.3"/>
  <drawing r:id="rId1"/>
</worksheet>
</file>

<file path=xl/worksheets/sheet1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E17ABB-A82D-4356-8D8E-587FF4B76F95}">
  <sheetPr>
    <tabColor rgb="FFFFFF00"/>
  </sheetPr>
  <dimension ref="A1:W79"/>
  <sheetViews>
    <sheetView workbookViewId="0"/>
  </sheetViews>
  <sheetFormatPr defaultColWidth="8.85546875" defaultRowHeight="12.75"/>
  <cols>
    <col min="1" max="1" width="17" style="35" bestFit="1" customWidth="1"/>
    <col min="2" max="2" width="16.140625" style="35" customWidth="1"/>
    <col min="3" max="3" width="13.28515625" style="35" customWidth="1"/>
    <col min="4" max="4" width="11.42578125" style="35" customWidth="1"/>
    <col min="5" max="5" width="10.85546875" style="35" customWidth="1"/>
    <col min="6" max="16384" width="8.85546875" style="35"/>
  </cols>
  <sheetData>
    <row r="1" spans="1:5" ht="15">
      <c r="A1" s="232" t="s">
        <v>3717</v>
      </c>
      <c r="B1" s="44" t="s">
        <v>3975</v>
      </c>
    </row>
    <row r="3" spans="1:5">
      <c r="B3" s="276" t="s">
        <v>0</v>
      </c>
      <c r="C3" s="708" t="s">
        <v>495</v>
      </c>
      <c r="D3" s="709" t="s">
        <v>103</v>
      </c>
      <c r="E3" s="710" t="s">
        <v>496</v>
      </c>
    </row>
    <row r="4" spans="1:5">
      <c r="B4" s="612" t="s">
        <v>143</v>
      </c>
      <c r="C4" s="711">
        <v>58.6</v>
      </c>
      <c r="D4" s="712">
        <v>4.2300000000000004</v>
      </c>
      <c r="E4" s="713">
        <v>62.83</v>
      </c>
    </row>
    <row r="5" spans="1:5">
      <c r="B5" s="612" t="s">
        <v>70</v>
      </c>
      <c r="C5" s="714">
        <v>40.4</v>
      </c>
      <c r="D5" s="283">
        <v>3.9</v>
      </c>
      <c r="E5" s="715">
        <v>44.3</v>
      </c>
    </row>
    <row r="6" spans="1:5">
      <c r="B6" s="716" t="s">
        <v>151</v>
      </c>
      <c r="C6" s="711">
        <v>37.9</v>
      </c>
      <c r="D6" s="712">
        <v>0</v>
      </c>
      <c r="E6" s="713">
        <v>37.9</v>
      </c>
    </row>
    <row r="7" spans="1:5">
      <c r="B7" s="612" t="s">
        <v>148</v>
      </c>
      <c r="C7" s="714">
        <v>23.5</v>
      </c>
      <c r="D7" s="283">
        <v>9.1</v>
      </c>
      <c r="E7" s="715">
        <v>32.6</v>
      </c>
    </row>
    <row r="8" spans="1:5">
      <c r="B8" s="612" t="s">
        <v>149</v>
      </c>
      <c r="C8" s="711">
        <v>22.07</v>
      </c>
      <c r="D8" s="712">
        <v>10.4</v>
      </c>
      <c r="E8" s="713">
        <v>32.47</v>
      </c>
    </row>
    <row r="9" spans="1:5">
      <c r="B9" s="612" t="s">
        <v>173</v>
      </c>
      <c r="C9" s="714">
        <v>22.2</v>
      </c>
      <c r="D9" s="283">
        <v>6.1</v>
      </c>
      <c r="E9" s="715">
        <v>28.299999999999997</v>
      </c>
    </row>
    <row r="10" spans="1:5">
      <c r="B10" s="612" t="s">
        <v>179</v>
      </c>
      <c r="C10" s="714">
        <v>24.2</v>
      </c>
      <c r="D10" s="283">
        <v>4.0999999999999996</v>
      </c>
      <c r="E10" s="715">
        <v>28.299999999999997</v>
      </c>
    </row>
    <row r="11" spans="1:5">
      <c r="B11" s="612" t="s">
        <v>497</v>
      </c>
      <c r="C11" s="714">
        <v>24.46</v>
      </c>
      <c r="D11" s="283">
        <v>2.57</v>
      </c>
      <c r="E11" s="715">
        <v>27.03</v>
      </c>
    </row>
    <row r="12" spans="1:5">
      <c r="B12" s="612" t="s">
        <v>132</v>
      </c>
      <c r="C12" s="714">
        <v>9.9700000000000006</v>
      </c>
      <c r="D12" s="283">
        <v>10.039999999999999</v>
      </c>
      <c r="E12" s="715">
        <v>20.009999999999998</v>
      </c>
    </row>
    <row r="13" spans="1:5">
      <c r="B13" s="612" t="s">
        <v>165</v>
      </c>
      <c r="C13" s="714">
        <v>12.84</v>
      </c>
      <c r="D13" s="283">
        <v>6.77</v>
      </c>
      <c r="E13" s="715">
        <v>19.61</v>
      </c>
    </row>
    <row r="14" spans="1:5">
      <c r="B14" s="612" t="s">
        <v>49</v>
      </c>
      <c r="C14" s="714">
        <v>7.9</v>
      </c>
      <c r="D14" s="283">
        <v>11.2</v>
      </c>
      <c r="E14" s="715">
        <v>19.100000000000001</v>
      </c>
    </row>
    <row r="15" spans="1:5">
      <c r="B15" s="612" t="s">
        <v>174</v>
      </c>
      <c r="C15" s="711">
        <v>17.28</v>
      </c>
      <c r="D15" s="712">
        <v>0.5</v>
      </c>
      <c r="E15" s="715">
        <v>17.78</v>
      </c>
    </row>
    <row r="16" spans="1:5">
      <c r="B16" s="612" t="s">
        <v>136</v>
      </c>
      <c r="C16" s="714">
        <v>12.3</v>
      </c>
      <c r="D16" s="283">
        <v>5.3</v>
      </c>
      <c r="E16" s="715">
        <v>17.600000000000001</v>
      </c>
    </row>
    <row r="17" spans="2:10">
      <c r="B17" s="612" t="s">
        <v>139</v>
      </c>
      <c r="C17" s="714">
        <v>7.1</v>
      </c>
      <c r="D17" s="283">
        <v>9.8000000000000007</v>
      </c>
      <c r="E17" s="715">
        <v>16.899999999999999</v>
      </c>
    </row>
    <row r="18" spans="2:10">
      <c r="B18" s="612" t="s">
        <v>58</v>
      </c>
      <c r="C18" s="711">
        <v>15.94</v>
      </c>
      <c r="D18" s="712">
        <v>0.67</v>
      </c>
      <c r="E18" s="715">
        <v>16.61</v>
      </c>
    </row>
    <row r="19" spans="2:10">
      <c r="B19" s="613" t="s">
        <v>153</v>
      </c>
      <c r="C19" s="717">
        <v>6.79</v>
      </c>
      <c r="D19" s="718">
        <v>9.35</v>
      </c>
      <c r="E19" s="719">
        <v>16.14</v>
      </c>
    </row>
    <row r="22" spans="2:10">
      <c r="B22" s="1101" t="s">
        <v>494</v>
      </c>
      <c r="C22" s="1101"/>
      <c r="D22" s="1101"/>
      <c r="E22" s="1101"/>
    </row>
    <row r="23" spans="2:10">
      <c r="B23" s="1101"/>
      <c r="C23" s="1101"/>
      <c r="D23" s="1101"/>
      <c r="E23" s="1101"/>
    </row>
    <row r="24" spans="2:10">
      <c r="B24" s="1101"/>
      <c r="C24" s="1101"/>
      <c r="D24" s="1101"/>
      <c r="E24" s="1101"/>
    </row>
    <row r="25" spans="2:10">
      <c r="B25" s="1101"/>
      <c r="C25" s="1101"/>
      <c r="D25" s="1101"/>
      <c r="E25" s="1101"/>
    </row>
    <row r="28" spans="2:10" ht="12.75" customHeight="1">
      <c r="B28" s="1101" t="s">
        <v>4402</v>
      </c>
      <c r="C28" s="1101"/>
      <c r="D28" s="1101"/>
      <c r="E28" s="1101"/>
      <c r="F28" s="1101"/>
      <c r="G28" s="1101"/>
      <c r="H28" s="1101"/>
      <c r="I28" s="1101"/>
      <c r="J28" s="1101"/>
    </row>
    <row r="29" spans="2:10">
      <c r="B29" s="1101"/>
      <c r="C29" s="1101"/>
      <c r="D29" s="1101"/>
      <c r="E29" s="1101"/>
      <c r="F29" s="1101"/>
      <c r="G29" s="1101"/>
      <c r="H29" s="1101"/>
      <c r="I29" s="1101"/>
      <c r="J29" s="1101"/>
    </row>
    <row r="30" spans="2:10">
      <c r="B30" s="1101"/>
      <c r="C30" s="1101"/>
      <c r="D30" s="1101"/>
      <c r="E30" s="1101"/>
      <c r="F30" s="1101"/>
      <c r="G30" s="1101"/>
      <c r="H30" s="1101"/>
      <c r="I30" s="1101"/>
      <c r="J30" s="1101"/>
    </row>
    <row r="31" spans="2:10" ht="15" customHeight="1">
      <c r="B31" s="1101"/>
      <c r="C31" s="1101"/>
      <c r="D31" s="1101"/>
      <c r="E31" s="1101"/>
      <c r="F31" s="1101"/>
      <c r="G31" s="1101"/>
      <c r="H31" s="1101"/>
      <c r="I31" s="1101"/>
      <c r="J31" s="1101"/>
    </row>
    <row r="32" spans="2:10" ht="15" customHeight="1">
      <c r="B32" s="1101"/>
      <c r="C32" s="1101"/>
      <c r="D32" s="1101"/>
      <c r="E32" s="1101"/>
      <c r="F32" s="1101"/>
      <c r="G32" s="1101"/>
      <c r="H32" s="1101"/>
      <c r="I32" s="1101"/>
      <c r="J32" s="1101"/>
    </row>
    <row r="33" spans="2:10" ht="15" customHeight="1">
      <c r="B33" s="1101"/>
      <c r="C33" s="1101"/>
      <c r="D33" s="1101"/>
      <c r="E33" s="1101"/>
      <c r="F33" s="1101"/>
      <c r="G33" s="1101"/>
      <c r="H33" s="1101"/>
      <c r="I33" s="1101"/>
      <c r="J33" s="1101"/>
    </row>
    <row r="34" spans="2:10" ht="15" customHeight="1">
      <c r="B34" s="1101"/>
      <c r="C34" s="1101"/>
      <c r="D34" s="1101"/>
      <c r="E34" s="1101"/>
      <c r="F34" s="1101"/>
      <c r="G34" s="1101"/>
      <c r="H34" s="1101"/>
      <c r="I34" s="1101"/>
      <c r="J34" s="1101"/>
    </row>
    <row r="35" spans="2:10" ht="15" customHeight="1">
      <c r="B35" s="1101"/>
      <c r="C35" s="1101"/>
      <c r="D35" s="1101"/>
      <c r="E35" s="1101"/>
      <c r="F35" s="1101"/>
      <c r="G35" s="1101"/>
      <c r="H35" s="1101"/>
      <c r="I35" s="1101"/>
      <c r="J35" s="1101"/>
    </row>
    <row r="36" spans="2:10" ht="15" customHeight="1">
      <c r="B36" s="1101"/>
      <c r="C36" s="1101"/>
      <c r="D36" s="1101"/>
      <c r="E36" s="1101"/>
      <c r="F36" s="1101"/>
      <c r="G36" s="1101"/>
      <c r="H36" s="1101"/>
      <c r="I36" s="1101"/>
      <c r="J36" s="1101"/>
    </row>
    <row r="37" spans="2:10" ht="15" customHeight="1">
      <c r="B37" s="1101"/>
      <c r="C37" s="1101"/>
      <c r="D37" s="1101"/>
      <c r="E37" s="1101"/>
      <c r="F37" s="1101"/>
      <c r="G37" s="1101"/>
      <c r="H37" s="1101"/>
      <c r="I37" s="1101"/>
      <c r="J37" s="1101"/>
    </row>
    <row r="38" spans="2:10" ht="15" customHeight="1">
      <c r="B38" s="1101"/>
      <c r="C38" s="1101"/>
      <c r="D38" s="1101"/>
      <c r="E38" s="1101"/>
      <c r="F38" s="1101"/>
      <c r="G38" s="1101"/>
      <c r="H38" s="1101"/>
      <c r="I38" s="1101"/>
      <c r="J38" s="1101"/>
    </row>
    <row r="39" spans="2:10" ht="15" customHeight="1">
      <c r="B39" s="1101"/>
      <c r="C39" s="1101"/>
      <c r="D39" s="1101"/>
      <c r="E39" s="1101"/>
      <c r="F39" s="1101"/>
      <c r="G39" s="1101"/>
      <c r="H39" s="1101"/>
      <c r="I39" s="1101"/>
      <c r="J39" s="1101"/>
    </row>
    <row r="40" spans="2:10" ht="15" customHeight="1">
      <c r="B40" s="1101"/>
      <c r="C40" s="1101"/>
      <c r="D40" s="1101"/>
      <c r="E40" s="1101"/>
      <c r="F40" s="1101"/>
      <c r="G40" s="1101"/>
      <c r="H40" s="1101"/>
      <c r="I40" s="1101"/>
      <c r="J40" s="1101"/>
    </row>
    <row r="41" spans="2:10" ht="15" customHeight="1">
      <c r="B41" s="1101"/>
      <c r="C41" s="1101"/>
      <c r="D41" s="1101"/>
      <c r="E41" s="1101"/>
      <c r="F41" s="1101"/>
      <c r="G41" s="1101"/>
      <c r="H41" s="1101"/>
      <c r="I41" s="1101"/>
      <c r="J41" s="1101"/>
    </row>
    <row r="42" spans="2:10" ht="15" customHeight="1">
      <c r="B42" s="1101"/>
      <c r="C42" s="1101"/>
      <c r="D42" s="1101"/>
      <c r="E42" s="1101"/>
      <c r="F42" s="1101"/>
      <c r="G42" s="1101"/>
      <c r="H42" s="1101"/>
      <c r="I42" s="1101"/>
      <c r="J42" s="1101"/>
    </row>
    <row r="43" spans="2:10" ht="15" customHeight="1">
      <c r="B43" s="1101"/>
      <c r="C43" s="1101"/>
      <c r="D43" s="1101"/>
      <c r="E43" s="1101"/>
      <c r="F43" s="1101"/>
      <c r="G43" s="1101"/>
      <c r="H43" s="1101"/>
      <c r="I43" s="1101"/>
      <c r="J43" s="1101"/>
    </row>
    <row r="44" spans="2:10" ht="15" customHeight="1">
      <c r="B44" s="1101"/>
      <c r="C44" s="1101"/>
      <c r="D44" s="1101"/>
      <c r="E44" s="1101"/>
      <c r="F44" s="1101"/>
      <c r="G44" s="1101"/>
      <c r="H44" s="1101"/>
      <c r="I44" s="1101"/>
      <c r="J44" s="1101"/>
    </row>
    <row r="45" spans="2:10" ht="15" customHeight="1">
      <c r="B45" s="1101"/>
      <c r="C45" s="1101"/>
      <c r="D45" s="1101"/>
      <c r="E45" s="1101"/>
      <c r="F45" s="1101"/>
      <c r="G45" s="1101"/>
      <c r="H45" s="1101"/>
      <c r="I45" s="1101"/>
      <c r="J45" s="1101"/>
    </row>
    <row r="46" spans="2:10" ht="15" customHeight="1">
      <c r="B46" s="1101"/>
      <c r="C46" s="1101"/>
      <c r="D46" s="1101"/>
      <c r="E46" s="1101"/>
      <c r="F46" s="1101"/>
      <c r="G46" s="1101"/>
      <c r="H46" s="1101"/>
      <c r="I46" s="1101"/>
      <c r="J46" s="1101"/>
    </row>
    <row r="47" spans="2:10" ht="15" customHeight="1">
      <c r="B47" s="1101"/>
      <c r="C47" s="1101"/>
      <c r="D47" s="1101"/>
      <c r="E47" s="1101"/>
      <c r="F47" s="1101"/>
      <c r="G47" s="1101"/>
      <c r="H47" s="1101"/>
      <c r="I47" s="1101"/>
      <c r="J47" s="1101"/>
    </row>
    <row r="48" spans="2:10">
      <c r="B48" s="1101"/>
      <c r="C48" s="1101"/>
      <c r="D48" s="1101"/>
      <c r="E48" s="1101"/>
      <c r="F48" s="1101"/>
      <c r="G48" s="1101"/>
      <c r="H48" s="1101"/>
      <c r="I48" s="1101"/>
      <c r="J48" s="1101"/>
    </row>
    <row r="49" spans="2:23">
      <c r="B49" s="1101"/>
      <c r="C49" s="1101"/>
      <c r="D49" s="1101"/>
      <c r="E49" s="1101"/>
      <c r="F49" s="1101"/>
      <c r="G49" s="1101"/>
      <c r="H49" s="1101"/>
      <c r="I49" s="1101"/>
      <c r="J49" s="1101"/>
    </row>
    <row r="50" spans="2:23">
      <c r="B50" s="1101"/>
      <c r="C50" s="1101"/>
      <c r="D50" s="1101"/>
      <c r="E50" s="1101"/>
      <c r="F50" s="1101"/>
      <c r="G50" s="1101"/>
      <c r="H50" s="1101"/>
      <c r="I50" s="1101"/>
      <c r="J50" s="1101"/>
    </row>
    <row r="51" spans="2:23">
      <c r="B51" s="1101"/>
      <c r="C51" s="1101"/>
      <c r="D51" s="1101"/>
      <c r="E51" s="1101"/>
      <c r="F51" s="1101"/>
      <c r="G51" s="1101"/>
      <c r="H51" s="1101"/>
      <c r="I51" s="1101"/>
      <c r="J51" s="1101"/>
    </row>
    <row r="52" spans="2:23">
      <c r="B52" s="1101"/>
      <c r="C52" s="1101"/>
      <c r="D52" s="1101"/>
      <c r="E52" s="1101"/>
      <c r="F52" s="1101"/>
      <c r="G52" s="1101"/>
      <c r="H52" s="1101"/>
      <c r="I52" s="1101"/>
      <c r="J52" s="1101"/>
    </row>
    <row r="53" spans="2:23" ht="16.5" customHeight="1">
      <c r="B53" s="1101"/>
      <c r="C53" s="1101"/>
      <c r="D53" s="1101"/>
      <c r="E53" s="1101"/>
      <c r="F53" s="1101"/>
      <c r="G53" s="1101"/>
      <c r="H53" s="1101"/>
      <c r="I53" s="1101"/>
      <c r="J53" s="1101"/>
    </row>
    <row r="54" spans="2:23">
      <c r="B54" s="1101"/>
      <c r="C54" s="1101"/>
      <c r="D54" s="1101"/>
      <c r="E54" s="1101"/>
      <c r="F54" s="1101"/>
      <c r="G54" s="1101"/>
      <c r="H54" s="1101"/>
      <c r="I54" s="1101"/>
      <c r="J54" s="1101"/>
      <c r="Q54" s="204"/>
      <c r="R54" s="204"/>
      <c r="S54" s="204"/>
      <c r="T54" s="204"/>
      <c r="U54" s="204"/>
      <c r="W54" s="204"/>
    </row>
    <row r="55" spans="2:23">
      <c r="B55" s="1101"/>
      <c r="C55" s="1101"/>
      <c r="D55" s="1101"/>
      <c r="E55" s="1101"/>
      <c r="F55" s="1101"/>
      <c r="G55" s="1101"/>
      <c r="H55" s="1101"/>
      <c r="I55" s="1101"/>
      <c r="J55" s="1101"/>
      <c r="R55" s="282"/>
      <c r="S55" s="282"/>
      <c r="T55" s="282"/>
      <c r="U55" s="282"/>
    </row>
    <row r="56" spans="2:23">
      <c r="B56" s="1101"/>
      <c r="C56" s="1101"/>
      <c r="D56" s="1101"/>
      <c r="E56" s="1101"/>
      <c r="F56" s="1101"/>
      <c r="G56" s="1101"/>
      <c r="H56" s="1101"/>
      <c r="I56" s="1101"/>
      <c r="J56" s="1101"/>
      <c r="R56" s="282"/>
      <c r="S56" s="282"/>
      <c r="T56" s="282"/>
      <c r="U56" s="282"/>
    </row>
    <row r="57" spans="2:23">
      <c r="B57" s="1101"/>
      <c r="C57" s="1101"/>
      <c r="D57" s="1101"/>
      <c r="E57" s="1101"/>
      <c r="F57" s="1101"/>
      <c r="G57" s="1101"/>
      <c r="H57" s="1101"/>
      <c r="I57" s="1101"/>
      <c r="J57" s="1101"/>
      <c r="R57" s="282"/>
      <c r="S57" s="282"/>
      <c r="T57" s="282"/>
      <c r="U57" s="282"/>
    </row>
    <row r="58" spans="2:23">
      <c r="B58" s="1101"/>
      <c r="C58" s="1101"/>
      <c r="D58" s="1101"/>
      <c r="E58" s="1101"/>
      <c r="F58" s="1101"/>
      <c r="G58" s="1101"/>
      <c r="H58" s="1101"/>
      <c r="I58" s="1101"/>
      <c r="J58" s="1101"/>
      <c r="R58" s="282"/>
      <c r="S58" s="282"/>
      <c r="T58" s="282"/>
      <c r="U58" s="282"/>
    </row>
    <row r="59" spans="2:23">
      <c r="B59" s="1101"/>
      <c r="C59" s="1101"/>
      <c r="D59" s="1101"/>
      <c r="E59" s="1101"/>
      <c r="F59" s="1101"/>
      <c r="G59" s="1101"/>
      <c r="H59" s="1101"/>
      <c r="I59" s="1101"/>
      <c r="J59" s="1101"/>
      <c r="R59" s="282"/>
      <c r="S59" s="282"/>
      <c r="T59" s="282"/>
      <c r="U59" s="282"/>
    </row>
    <row r="60" spans="2:23">
      <c r="B60" s="1101"/>
      <c r="C60" s="1101"/>
      <c r="D60" s="1101"/>
      <c r="E60" s="1101"/>
      <c r="F60" s="1101"/>
      <c r="G60" s="1101"/>
      <c r="H60" s="1101"/>
      <c r="I60" s="1101"/>
      <c r="J60" s="1101"/>
      <c r="R60" s="282"/>
      <c r="S60" s="282"/>
      <c r="T60" s="282"/>
      <c r="U60" s="282"/>
    </row>
    <row r="61" spans="2:23">
      <c r="B61" s="1101"/>
      <c r="C61" s="1101"/>
      <c r="D61" s="1101"/>
      <c r="E61" s="1101"/>
      <c r="F61" s="1101"/>
      <c r="G61" s="1101"/>
      <c r="H61" s="1101"/>
      <c r="I61" s="1101"/>
      <c r="J61" s="1101"/>
      <c r="R61" s="282"/>
      <c r="S61" s="282"/>
      <c r="T61" s="282"/>
      <c r="U61" s="282"/>
    </row>
    <row r="62" spans="2:23">
      <c r="B62" s="1101"/>
      <c r="C62" s="1101"/>
      <c r="D62" s="1101"/>
      <c r="E62" s="1101"/>
      <c r="F62" s="1101"/>
      <c r="G62" s="1101"/>
      <c r="H62" s="1101"/>
      <c r="I62" s="1101"/>
      <c r="J62" s="1101"/>
      <c r="R62" s="282"/>
      <c r="S62" s="282"/>
      <c r="T62" s="282"/>
      <c r="U62" s="282"/>
    </row>
    <row r="63" spans="2:23">
      <c r="B63" s="1101"/>
      <c r="C63" s="1101"/>
      <c r="D63" s="1101"/>
      <c r="E63" s="1101"/>
      <c r="F63" s="1101"/>
      <c r="G63" s="1101"/>
      <c r="H63" s="1101"/>
      <c r="I63" s="1101"/>
      <c r="J63" s="1101"/>
      <c r="R63" s="282"/>
      <c r="S63" s="282"/>
      <c r="T63" s="282"/>
      <c r="U63" s="282"/>
    </row>
    <row r="64" spans="2:23">
      <c r="B64" s="1101"/>
      <c r="C64" s="1101"/>
      <c r="D64" s="1101"/>
      <c r="E64" s="1101"/>
      <c r="F64" s="1101"/>
      <c r="G64" s="1101"/>
      <c r="H64" s="1101"/>
      <c r="I64" s="1101"/>
      <c r="J64" s="1101"/>
      <c r="R64" s="282"/>
      <c r="S64" s="282"/>
      <c r="T64" s="282"/>
      <c r="U64" s="282"/>
    </row>
    <row r="65" spans="2:10">
      <c r="B65" s="1101"/>
      <c r="C65" s="1101"/>
      <c r="D65" s="1101"/>
      <c r="E65" s="1101"/>
      <c r="F65" s="1101"/>
      <c r="G65" s="1101"/>
      <c r="H65" s="1101"/>
      <c r="I65" s="1101"/>
      <c r="J65" s="1101"/>
    </row>
    <row r="66" spans="2:10">
      <c r="B66" s="1101"/>
      <c r="C66" s="1101"/>
      <c r="D66" s="1101"/>
      <c r="E66" s="1101"/>
      <c r="F66" s="1101"/>
      <c r="G66" s="1101"/>
      <c r="H66" s="1101"/>
      <c r="I66" s="1101"/>
      <c r="J66" s="1101"/>
    </row>
    <row r="67" spans="2:10">
      <c r="B67" s="1101"/>
      <c r="C67" s="1101"/>
      <c r="D67" s="1101"/>
      <c r="E67" s="1101"/>
      <c r="F67" s="1101"/>
      <c r="G67" s="1101"/>
      <c r="H67" s="1101"/>
      <c r="I67" s="1101"/>
      <c r="J67" s="1101"/>
    </row>
    <row r="68" spans="2:10">
      <c r="B68" s="1101"/>
      <c r="C68" s="1101"/>
      <c r="D68" s="1101"/>
      <c r="E68" s="1101"/>
      <c r="F68" s="1101"/>
      <c r="G68" s="1101"/>
      <c r="H68" s="1101"/>
      <c r="I68" s="1101"/>
      <c r="J68" s="1101"/>
    </row>
    <row r="69" spans="2:10">
      <c r="B69" s="1101"/>
      <c r="C69" s="1101"/>
      <c r="D69" s="1101"/>
      <c r="E69" s="1101"/>
      <c r="F69" s="1101"/>
      <c r="G69" s="1101"/>
      <c r="H69" s="1101"/>
      <c r="I69" s="1101"/>
      <c r="J69" s="1101"/>
    </row>
    <row r="70" spans="2:10">
      <c r="B70" s="1101"/>
      <c r="C70" s="1101"/>
      <c r="D70" s="1101"/>
      <c r="E70" s="1101"/>
      <c r="F70" s="1101"/>
      <c r="G70" s="1101"/>
      <c r="H70" s="1101"/>
      <c r="I70" s="1101"/>
      <c r="J70" s="1101"/>
    </row>
    <row r="71" spans="2:10">
      <c r="B71" s="1101"/>
      <c r="C71" s="1101"/>
      <c r="D71" s="1101"/>
      <c r="E71" s="1101"/>
      <c r="F71" s="1101"/>
      <c r="G71" s="1101"/>
      <c r="H71" s="1101"/>
      <c r="I71" s="1101"/>
      <c r="J71" s="1101"/>
    </row>
    <row r="72" spans="2:10">
      <c r="B72" s="1101"/>
      <c r="C72" s="1101"/>
      <c r="D72" s="1101"/>
      <c r="E72" s="1101"/>
      <c r="F72" s="1101"/>
      <c r="G72" s="1101"/>
      <c r="H72" s="1101"/>
      <c r="I72" s="1101"/>
      <c r="J72" s="1101"/>
    </row>
    <row r="73" spans="2:10">
      <c r="B73" s="1101"/>
      <c r="C73" s="1101"/>
      <c r="D73" s="1101"/>
      <c r="E73" s="1101"/>
      <c r="F73" s="1101"/>
      <c r="G73" s="1101"/>
      <c r="H73" s="1101"/>
      <c r="I73" s="1101"/>
      <c r="J73" s="1101"/>
    </row>
    <row r="74" spans="2:10">
      <c r="B74" s="206"/>
      <c r="C74" s="206"/>
      <c r="D74" s="206"/>
      <c r="E74" s="206"/>
      <c r="F74" s="206"/>
      <c r="G74" s="206"/>
      <c r="H74" s="206"/>
      <c r="I74" s="206"/>
      <c r="J74" s="206"/>
    </row>
    <row r="75" spans="2:10">
      <c r="B75" s="206"/>
      <c r="C75" s="206"/>
      <c r="D75" s="206"/>
      <c r="E75" s="206"/>
      <c r="F75" s="206"/>
      <c r="G75" s="206"/>
      <c r="H75" s="206"/>
      <c r="I75" s="206"/>
      <c r="J75" s="206"/>
    </row>
    <row r="76" spans="2:10">
      <c r="B76" s="206"/>
      <c r="C76" s="206"/>
      <c r="D76" s="206"/>
      <c r="E76" s="206"/>
      <c r="F76" s="206"/>
      <c r="G76" s="206"/>
      <c r="H76" s="206"/>
      <c r="I76" s="206"/>
      <c r="J76" s="206"/>
    </row>
    <row r="77" spans="2:10">
      <c r="B77" s="206"/>
      <c r="C77" s="206"/>
      <c r="D77" s="206"/>
      <c r="E77" s="206"/>
      <c r="F77" s="206"/>
      <c r="G77" s="206"/>
      <c r="H77" s="206"/>
      <c r="I77" s="206"/>
      <c r="J77" s="206"/>
    </row>
    <row r="78" spans="2:10">
      <c r="B78" s="206"/>
      <c r="C78" s="206"/>
      <c r="D78" s="206"/>
      <c r="E78" s="206"/>
      <c r="F78" s="206"/>
      <c r="G78" s="206"/>
      <c r="H78" s="206"/>
      <c r="I78" s="206"/>
      <c r="J78" s="206"/>
    </row>
    <row r="79" spans="2:10">
      <c r="B79" s="206"/>
      <c r="C79" s="206"/>
      <c r="D79" s="206"/>
      <c r="E79" s="206"/>
      <c r="F79" s="206"/>
      <c r="G79" s="206"/>
      <c r="H79" s="206"/>
      <c r="I79" s="206"/>
      <c r="J79" s="206"/>
    </row>
  </sheetData>
  <mergeCells count="2">
    <mergeCell ref="B22:E25"/>
    <mergeCell ref="B28:J73"/>
  </mergeCells>
  <hyperlinks>
    <hyperlink ref="A1" location="Contents!A1" display="Table of Contents" xr:uid="{5AB43F63-E5A7-4FE8-BE2C-2C9740947F7C}"/>
  </hyperlinks>
  <pageMargins left="0.7" right="0.7" top="0.75" bottom="0.75" header="0.3" footer="0.3"/>
</worksheet>
</file>

<file path=xl/worksheets/sheet1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FF7952-80F3-406E-8559-F1A8735AB0A5}">
  <sheetPr>
    <tabColor theme="7" tint="-0.249977111117893"/>
  </sheetPr>
  <dimension ref="A1"/>
  <sheetViews>
    <sheetView workbookViewId="0"/>
  </sheetViews>
  <sheetFormatPr defaultRowHeight="15"/>
  <sheetData>
    <row r="1" spans="1:1">
      <c r="A1" s="232" t="s">
        <v>3717</v>
      </c>
    </row>
  </sheetData>
  <hyperlinks>
    <hyperlink ref="A1" location="Contents!A1" display="Table of Contents" xr:uid="{7DFB06B6-4F9B-4876-9F85-0DA221DAA32A}"/>
  </hyperlinks>
  <pageMargins left="0.7" right="0.7" top="0.75" bottom="0.75" header="0.3" footer="0.3"/>
  <drawing r:id="rId1"/>
</worksheet>
</file>

<file path=xl/worksheets/sheet1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68E04C-AFBB-4702-B22A-BA3936AC5428}">
  <sheetPr>
    <tabColor theme="7" tint="-0.249977111117893"/>
  </sheetPr>
  <dimension ref="A1"/>
  <sheetViews>
    <sheetView workbookViewId="0"/>
  </sheetViews>
  <sheetFormatPr defaultRowHeight="15"/>
  <sheetData>
    <row r="1" spans="1:1">
      <c r="A1" s="232" t="s">
        <v>3717</v>
      </c>
    </row>
  </sheetData>
  <hyperlinks>
    <hyperlink ref="A1" location="Contents!A1" display="Table of Contents" xr:uid="{B592C985-CF61-4F0D-AE27-D3C97E2FA7F2}"/>
  </hyperlinks>
  <pageMargins left="0.7" right="0.7" top="0.75" bottom="0.75" header="0.3" footer="0.3"/>
  <drawing r:id="rId1"/>
</worksheet>
</file>

<file path=xl/worksheets/sheet1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E93B8E-A0F3-4D5E-BBB8-4CB93F0E683F}">
  <sheetPr>
    <tabColor theme="7" tint="-0.249977111117893"/>
  </sheetPr>
  <dimension ref="A1"/>
  <sheetViews>
    <sheetView workbookViewId="0"/>
  </sheetViews>
  <sheetFormatPr defaultRowHeight="15"/>
  <sheetData>
    <row r="1" spans="1:1">
      <c r="A1" s="232" t="s">
        <v>3717</v>
      </c>
    </row>
  </sheetData>
  <hyperlinks>
    <hyperlink ref="A1" location="Contents!A1" display="Table of Contents" xr:uid="{32A5F392-46F9-41C6-B9F6-8DD22917822C}"/>
  </hyperlinks>
  <pageMargins left="0.7" right="0.7" top="0.75" bottom="0.75" header="0.3" footer="0.3"/>
  <drawing r:id="rId1"/>
</worksheet>
</file>

<file path=xl/worksheets/sheet1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7FEF15-4203-4760-9AD5-F6F8B88AC7B6}">
  <sheetPr>
    <tabColor rgb="FFFFFF00"/>
  </sheetPr>
  <dimension ref="A1:D21"/>
  <sheetViews>
    <sheetView workbookViewId="0">
      <selection activeCell="F18" sqref="F18"/>
    </sheetView>
  </sheetViews>
  <sheetFormatPr defaultColWidth="9.140625" defaultRowHeight="12.75"/>
  <cols>
    <col min="1" max="1" width="17" style="35" bestFit="1" customWidth="1"/>
    <col min="2" max="2" width="15.5703125" style="35" customWidth="1"/>
    <col min="3" max="4" width="9.5703125" style="35" customWidth="1"/>
    <col min="5" max="16384" width="9.140625" style="35"/>
  </cols>
  <sheetData>
    <row r="1" spans="1:4" ht="15">
      <c r="A1" s="232" t="s">
        <v>3717</v>
      </c>
      <c r="B1" s="44" t="s">
        <v>3976</v>
      </c>
    </row>
    <row r="4" spans="1:4">
      <c r="B4" s="172"/>
      <c r="C4" s="172">
        <v>2019</v>
      </c>
      <c r="D4" s="172">
        <v>2020</v>
      </c>
    </row>
    <row r="5" spans="1:4">
      <c r="B5" s="172" t="s">
        <v>167</v>
      </c>
      <c r="C5" s="722">
        <v>0.55930000000000002</v>
      </c>
      <c r="D5" s="722">
        <v>0.74750000000000005</v>
      </c>
    </row>
    <row r="6" spans="1:4">
      <c r="B6" s="172" t="s">
        <v>174</v>
      </c>
      <c r="C6" s="722">
        <v>0.1143</v>
      </c>
      <c r="D6" s="722">
        <v>0.32270000000000004</v>
      </c>
    </row>
    <row r="7" spans="1:4">
      <c r="B7" s="172" t="s">
        <v>486</v>
      </c>
      <c r="C7" s="722">
        <v>0.1515</v>
      </c>
      <c r="D7" s="722">
        <v>0.25030000000000002</v>
      </c>
    </row>
    <row r="8" spans="1:4">
      <c r="B8" s="723" t="s">
        <v>148</v>
      </c>
      <c r="C8" s="722">
        <v>2.92E-2</v>
      </c>
      <c r="D8" s="722">
        <v>0.13539999999999999</v>
      </c>
    </row>
    <row r="9" spans="1:4">
      <c r="B9" s="723" t="s">
        <v>147</v>
      </c>
      <c r="C9" s="722">
        <v>2.8199999999999999E-2</v>
      </c>
      <c r="D9" s="722">
        <v>0.11320000000000001</v>
      </c>
    </row>
    <row r="10" spans="1:4">
      <c r="B10" s="723" t="s">
        <v>179</v>
      </c>
      <c r="C10" s="722">
        <v>3.1400000000000004E-2</v>
      </c>
      <c r="D10" s="722">
        <v>0.1128</v>
      </c>
    </row>
    <row r="11" spans="1:4">
      <c r="B11" s="172" t="s">
        <v>187</v>
      </c>
      <c r="C11" s="722">
        <v>3.2143749999999999E-2</v>
      </c>
      <c r="D11" s="722">
        <v>9.9881990000000004E-2</v>
      </c>
    </row>
    <row r="12" spans="1:4">
      <c r="B12" s="172" t="s">
        <v>89</v>
      </c>
      <c r="C12" s="722">
        <v>4.7895109999999998E-2</v>
      </c>
      <c r="D12" s="722">
        <v>5.746764E-2</v>
      </c>
    </row>
    <row r="13" spans="1:4">
      <c r="B13" s="723" t="s">
        <v>138</v>
      </c>
      <c r="C13" s="722">
        <v>3.2500000000000001E-2</v>
      </c>
      <c r="D13" s="722">
        <v>4.1599999999999998E-2</v>
      </c>
    </row>
    <row r="14" spans="1:4">
      <c r="B14" s="723" t="s">
        <v>487</v>
      </c>
      <c r="C14" s="722">
        <v>2.2700000000000001E-2</v>
      </c>
      <c r="D14" s="722">
        <v>2.8500000000000001E-2</v>
      </c>
    </row>
    <row r="15" spans="1:4">
      <c r="B15" s="172" t="s">
        <v>180</v>
      </c>
      <c r="C15" s="722">
        <v>2.1743009999999997E-2</v>
      </c>
      <c r="D15" s="722">
        <v>2.0414769999999999E-2</v>
      </c>
    </row>
    <row r="16" spans="1:4">
      <c r="B16" s="172" t="s">
        <v>258</v>
      </c>
      <c r="C16" s="722">
        <v>1.634559E-2</v>
      </c>
      <c r="D16" s="722">
        <v>1.8051459999999998E-2</v>
      </c>
    </row>
    <row r="17" spans="2:4">
      <c r="B17" s="723" t="s">
        <v>154</v>
      </c>
      <c r="C17" s="722">
        <v>7.4999999999999997E-3</v>
      </c>
      <c r="D17" s="722">
        <v>6.4000000000000003E-3</v>
      </c>
    </row>
    <row r="19" spans="2:4">
      <c r="B19" s="35" t="s">
        <v>4426</v>
      </c>
    </row>
    <row r="21" spans="2:4">
      <c r="B21" s="35" t="s">
        <v>4417</v>
      </c>
    </row>
  </sheetData>
  <hyperlinks>
    <hyperlink ref="A1" location="Contents!A1" display="Table of Contents" xr:uid="{792D5739-85CD-4976-9F20-285C4B3A5F71}"/>
  </hyperlinks>
  <pageMargins left="0.7" right="0.7" top="0.75" bottom="0.75" header="0.3" footer="0.3"/>
  <drawing r:id="rId1"/>
</worksheet>
</file>

<file path=xl/worksheets/sheet1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9D22B1-B2EB-48FB-88D1-6FA501F6B508}">
  <sheetPr>
    <tabColor theme="7" tint="-0.249977111117893"/>
  </sheetPr>
  <dimension ref="A1"/>
  <sheetViews>
    <sheetView workbookViewId="0"/>
  </sheetViews>
  <sheetFormatPr defaultRowHeight="15"/>
  <sheetData>
    <row r="1" spans="1:1">
      <c r="A1" s="232" t="s">
        <v>3717</v>
      </c>
    </row>
  </sheetData>
  <hyperlinks>
    <hyperlink ref="A1" location="Contents!A1" display="Table of Contents" xr:uid="{62AEC91E-ACA2-4B3B-8B92-5BC1380CC17C}"/>
  </hyperlinks>
  <pageMargins left="0.7" right="0.7" top="0.75" bottom="0.75" header="0.3" footer="0.3"/>
  <drawing r:id="rId1"/>
</worksheet>
</file>

<file path=xl/worksheets/sheet1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855EB8-085F-4732-B174-A96E3E1A7DDC}">
  <sheetPr>
    <tabColor rgb="FFFFFF00"/>
  </sheetPr>
  <dimension ref="A1:J24"/>
  <sheetViews>
    <sheetView workbookViewId="0"/>
  </sheetViews>
  <sheetFormatPr defaultColWidth="8.85546875" defaultRowHeight="12.75"/>
  <cols>
    <col min="1" max="1" width="17" style="35" bestFit="1" customWidth="1"/>
    <col min="2" max="2" width="28.140625" style="35" customWidth="1"/>
    <col min="3" max="3" width="9.140625" style="35" bestFit="1" customWidth="1"/>
    <col min="4" max="16384" width="8.85546875" style="35"/>
  </cols>
  <sheetData>
    <row r="1" spans="1:3" ht="15">
      <c r="A1" s="232" t="s">
        <v>3717</v>
      </c>
      <c r="B1" s="44" t="s">
        <v>4403</v>
      </c>
    </row>
    <row r="2" spans="1:3">
      <c r="B2" s="204"/>
    </row>
    <row r="3" spans="1:3">
      <c r="B3" s="204"/>
    </row>
    <row r="4" spans="1:3">
      <c r="B4" s="14"/>
      <c r="C4" s="276">
        <v>2020</v>
      </c>
    </row>
    <row r="5" spans="1:3">
      <c r="B5" s="14" t="s">
        <v>809</v>
      </c>
      <c r="C5" s="274">
        <v>0.90300000000000002</v>
      </c>
    </row>
    <row r="6" spans="1:3">
      <c r="B6" s="14" t="s">
        <v>810</v>
      </c>
      <c r="C6" s="721">
        <f>0.075*0.92</f>
        <v>6.9000000000000006E-2</v>
      </c>
    </row>
    <row r="7" spans="1:3">
      <c r="B7" s="14" t="s">
        <v>811</v>
      </c>
      <c r="C7" s="721">
        <f>(0.075-C6)</f>
        <v>5.9999999999999915E-3</v>
      </c>
    </row>
    <row r="8" spans="1:3">
      <c r="B8" s="14" t="s">
        <v>812</v>
      </c>
      <c r="C8" s="721">
        <v>1.7999999999999999E-2</v>
      </c>
    </row>
    <row r="9" spans="1:3">
      <c r="B9" s="610" t="s">
        <v>813</v>
      </c>
      <c r="C9" s="893">
        <v>4.0000000000000001E-3</v>
      </c>
    </row>
    <row r="10" spans="1:3">
      <c r="B10" s="213" t="s">
        <v>814</v>
      </c>
      <c r="C10" s="213"/>
    </row>
    <row r="11" spans="1:3">
      <c r="B11" s="213"/>
      <c r="C11" s="213"/>
    </row>
    <row r="12" spans="1:3">
      <c r="B12" s="14"/>
      <c r="C12" s="276">
        <v>2019</v>
      </c>
    </row>
    <row r="13" spans="1:3">
      <c r="B13" s="613" t="s">
        <v>809</v>
      </c>
      <c r="C13" s="894">
        <v>0.92600000000000005</v>
      </c>
    </row>
    <row r="14" spans="1:3">
      <c r="B14" s="14" t="s">
        <v>810</v>
      </c>
      <c r="C14" s="721">
        <f>0.052*0.88</f>
        <v>4.5759999999999995E-2</v>
      </c>
    </row>
    <row r="15" spans="1:3">
      <c r="B15" s="14" t="s">
        <v>811</v>
      </c>
      <c r="C15" s="721">
        <f>(0.052-C14)</f>
        <v>6.2400000000000025E-3</v>
      </c>
    </row>
    <row r="16" spans="1:3">
      <c r="B16" s="14" t="s">
        <v>812</v>
      </c>
      <c r="C16" s="721">
        <v>1.7000000000000001E-2</v>
      </c>
    </row>
    <row r="17" spans="2:10">
      <c r="B17" s="14" t="s">
        <v>813</v>
      </c>
      <c r="C17" s="721">
        <v>4.0000000000000001E-3</v>
      </c>
    </row>
    <row r="20" spans="2:10" ht="12.75" customHeight="1">
      <c r="B20" s="1101" t="s">
        <v>4418</v>
      </c>
      <c r="C20" s="1101"/>
      <c r="D20" s="1101"/>
      <c r="E20" s="1101"/>
      <c r="F20" s="1101"/>
      <c r="G20" s="1101"/>
      <c r="H20" s="1101"/>
      <c r="I20" s="1101"/>
      <c r="J20" s="1101"/>
    </row>
    <row r="21" spans="2:10">
      <c r="B21" s="1101"/>
      <c r="C21" s="1101"/>
      <c r="D21" s="1101"/>
      <c r="E21" s="1101"/>
      <c r="F21" s="1101"/>
      <c r="G21" s="1101"/>
      <c r="H21" s="1101"/>
      <c r="I21" s="1101"/>
      <c r="J21" s="1101"/>
    </row>
    <row r="22" spans="2:10">
      <c r="B22" s="1101"/>
      <c r="C22" s="1101"/>
      <c r="D22" s="1101"/>
      <c r="E22" s="1101"/>
      <c r="F22" s="1101"/>
      <c r="G22" s="1101"/>
      <c r="H22" s="1101"/>
      <c r="I22" s="1101"/>
      <c r="J22" s="1101"/>
    </row>
    <row r="23" spans="2:10">
      <c r="B23" s="1101"/>
      <c r="C23" s="1101"/>
      <c r="D23" s="1101"/>
      <c r="E23" s="1101"/>
      <c r="F23" s="1101"/>
      <c r="G23" s="1101"/>
      <c r="H23" s="1101"/>
      <c r="I23" s="1101"/>
      <c r="J23" s="1101"/>
    </row>
    <row r="24" spans="2:10">
      <c r="B24" s="206"/>
      <c r="C24" s="206"/>
      <c r="D24" s="206"/>
      <c r="E24" s="206"/>
      <c r="F24" s="206"/>
      <c r="G24" s="206"/>
      <c r="H24" s="206"/>
      <c r="I24" s="206"/>
      <c r="J24" s="206"/>
    </row>
  </sheetData>
  <mergeCells count="1">
    <mergeCell ref="B20:J23"/>
  </mergeCells>
  <hyperlinks>
    <hyperlink ref="A1" location="Contents!A1" display="Table of Contents" xr:uid="{FE21D1C6-1521-4E5C-B91D-A365A8374326}"/>
  </hyperlinks>
  <pageMargins left="0.7" right="0.7" top="0.75" bottom="0.75" header="0.3" footer="0.3"/>
</worksheet>
</file>

<file path=xl/worksheets/sheet1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3B26DC-066D-4BCE-BB16-45DFE129BD19}">
  <sheetPr>
    <tabColor theme="7" tint="-0.249977111117893"/>
  </sheetPr>
  <dimension ref="A1"/>
  <sheetViews>
    <sheetView workbookViewId="0"/>
  </sheetViews>
  <sheetFormatPr defaultRowHeight="15"/>
  <sheetData>
    <row r="1" spans="1:1">
      <c r="A1" s="232" t="s">
        <v>3717</v>
      </c>
    </row>
  </sheetData>
  <hyperlinks>
    <hyperlink ref="A1" location="Contents!A1" display="Table of Contents" xr:uid="{F7670334-B299-41EE-B881-0ACE80E11413}"/>
  </hyperlinks>
  <pageMargins left="0.7" right="0.7" top="0.75" bottom="0.75" header="0.3" footer="0.3"/>
  <drawing r:id="rId1"/>
</worksheet>
</file>

<file path=xl/worksheets/sheet1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3DD9AA-A50A-4E95-8785-B0234DD2FE0C}">
  <sheetPr>
    <tabColor rgb="FFFFFF00"/>
  </sheetPr>
  <dimension ref="A1:I95"/>
  <sheetViews>
    <sheetView workbookViewId="0"/>
  </sheetViews>
  <sheetFormatPr defaultColWidth="8.85546875" defaultRowHeight="15"/>
  <cols>
    <col min="1" max="1" width="17" style="40" bestFit="1" customWidth="1"/>
    <col min="2" max="2" width="57.7109375" style="1" customWidth="1"/>
    <col min="3" max="3" width="23.42578125" customWidth="1"/>
    <col min="4" max="8" width="22" bestFit="1" customWidth="1"/>
    <col min="9" max="9" width="23.42578125" bestFit="1" customWidth="1"/>
    <col min="10" max="10" width="14.7109375" bestFit="1" customWidth="1"/>
    <col min="11" max="20" width="13.28515625" bestFit="1" customWidth="1"/>
  </cols>
  <sheetData>
    <row r="1" spans="1:8">
      <c r="A1" s="232" t="s">
        <v>3717</v>
      </c>
      <c r="B1" s="44" t="s">
        <v>3986</v>
      </c>
    </row>
    <row r="2" spans="1:8" ht="15" customHeight="1">
      <c r="B2" s="17"/>
    </row>
    <row r="3" spans="1:8" ht="15" customHeight="1">
      <c r="B3" s="725"/>
      <c r="C3" s="726" t="s">
        <v>423</v>
      </c>
      <c r="D3" s="726" t="s">
        <v>424</v>
      </c>
      <c r="E3" s="726" t="s">
        <v>425</v>
      </c>
      <c r="F3" s="726" t="s">
        <v>426</v>
      </c>
      <c r="G3" s="726" t="s">
        <v>427</v>
      </c>
      <c r="H3" s="726">
        <v>2018</v>
      </c>
    </row>
    <row r="4" spans="1:8">
      <c r="B4" s="727" t="s">
        <v>428</v>
      </c>
      <c r="C4" s="728">
        <v>13401849.7104</v>
      </c>
      <c r="D4" s="728">
        <v>13550381.096799999</v>
      </c>
      <c r="E4" s="728">
        <v>13583337.7817</v>
      </c>
      <c r="F4" s="728">
        <v>13687032.6654</v>
      </c>
      <c r="G4" s="728">
        <v>13950512.499700001</v>
      </c>
      <c r="H4" s="728">
        <v>14281888.6845</v>
      </c>
    </row>
    <row r="5" spans="1:8">
      <c r="B5" s="727" t="s">
        <v>429</v>
      </c>
      <c r="C5" s="728">
        <v>491458.56950000004</v>
      </c>
      <c r="D5" s="728">
        <v>516767.46289999998</v>
      </c>
      <c r="E5" s="728">
        <v>538672.42349999992</v>
      </c>
      <c r="F5" s="728">
        <v>573757.28500000003</v>
      </c>
      <c r="G5" s="728">
        <v>607533.5638</v>
      </c>
      <c r="H5" s="728">
        <v>648709.83949999989</v>
      </c>
    </row>
    <row r="6" spans="1:8">
      <c r="B6" s="727" t="s">
        <v>430</v>
      </c>
      <c r="C6" s="729"/>
      <c r="D6" s="728">
        <v>25308.893399999943</v>
      </c>
      <c r="E6" s="728">
        <v>47213.853999999876</v>
      </c>
      <c r="F6" s="728">
        <v>82298.715499999991</v>
      </c>
      <c r="G6" s="728">
        <v>116074.99429999996</v>
      </c>
      <c r="H6" s="728">
        <v>157251.26999999984</v>
      </c>
    </row>
    <row r="7" spans="1:8">
      <c r="B7" s="727" t="s">
        <v>431</v>
      </c>
      <c r="C7" s="728">
        <v>12910391.140900001</v>
      </c>
      <c r="D7" s="728">
        <v>13033613.6339</v>
      </c>
      <c r="E7" s="728">
        <v>13044665.358200001</v>
      </c>
      <c r="F7" s="728">
        <v>13113275.3804</v>
      </c>
      <c r="G7" s="728">
        <v>13342978.935900001</v>
      </c>
      <c r="H7" s="728">
        <v>13633178.844999999</v>
      </c>
    </row>
    <row r="8" spans="1:8">
      <c r="B8" s="727" t="s">
        <v>432</v>
      </c>
      <c r="C8" s="728">
        <v>35971368203.020416</v>
      </c>
      <c r="D8" s="728">
        <v>36328312700.279442</v>
      </c>
      <c r="E8" s="728">
        <v>36311981564.873077</v>
      </c>
      <c r="F8" s="728">
        <v>36753957826.677124</v>
      </c>
      <c r="G8" s="728">
        <v>37179646279.09935</v>
      </c>
      <c r="H8" s="728">
        <v>37887224130.556068</v>
      </c>
    </row>
    <row r="9" spans="1:8">
      <c r="B9" s="727" t="s">
        <v>433</v>
      </c>
      <c r="C9" s="728">
        <v>105005558680967.09</v>
      </c>
      <c r="D9" s="728">
        <v>108990107846686.95</v>
      </c>
      <c r="E9" s="728">
        <v>111348057198084.05</v>
      </c>
      <c r="F9" s="728">
        <v>115696791100671.52</v>
      </c>
      <c r="G9" s="728">
        <v>122012609853736.73</v>
      </c>
      <c r="H9" s="728">
        <v>129198500466367.39</v>
      </c>
    </row>
    <row r="10" spans="1:8">
      <c r="B10" s="727" t="s">
        <v>434</v>
      </c>
      <c r="C10" s="728">
        <v>2786.2338027128744</v>
      </c>
      <c r="D10" s="728">
        <v>2787.2786259208033</v>
      </c>
      <c r="E10" s="728">
        <v>2783.6652430525573</v>
      </c>
      <c r="F10" s="728">
        <v>2802.805306873377</v>
      </c>
      <c r="G10" s="728">
        <v>2786.4576911731097</v>
      </c>
      <c r="H10" s="728">
        <v>2779.0454861120888</v>
      </c>
    </row>
    <row r="11" spans="1:8">
      <c r="B11" s="727" t="s">
        <v>435</v>
      </c>
      <c r="C11" s="728">
        <v>0</v>
      </c>
      <c r="D11" s="728">
        <v>0</v>
      </c>
      <c r="E11" s="728">
        <v>0</v>
      </c>
      <c r="F11" s="728">
        <v>0</v>
      </c>
      <c r="G11" s="728">
        <v>0</v>
      </c>
      <c r="H11" s="728">
        <v>1</v>
      </c>
    </row>
    <row r="12" spans="1:8" ht="26.25">
      <c r="B12" s="727" t="s">
        <v>4428</v>
      </c>
      <c r="C12" s="728">
        <v>0</v>
      </c>
      <c r="D12" s="728">
        <v>27828.967979929635</v>
      </c>
      <c r="E12" s="728">
        <v>53139.26305049385</v>
      </c>
      <c r="F12" s="728">
        <v>99871.886569999915</v>
      </c>
      <c r="G12" s="728">
        <v>141420.38270104208</v>
      </c>
      <c r="H12" s="728">
        <v>193532.67163021953</v>
      </c>
    </row>
    <row r="13" spans="1:8">
      <c r="B13" s="727" t="s">
        <v>436</v>
      </c>
      <c r="C13" s="728">
        <v>0</v>
      </c>
      <c r="D13" s="728">
        <v>77567087.631892309</v>
      </c>
      <c r="E13" s="728">
        <v>147921919.59508675</v>
      </c>
      <c r="F13" s="728">
        <v>279921453.68585169</v>
      </c>
      <c r="G13" s="728">
        <v>394061913.06596327</v>
      </c>
      <c r="H13" s="728">
        <v>537836097.5091747</v>
      </c>
    </row>
    <row r="14" spans="1:8">
      <c r="B14" s="727" t="s">
        <v>437</v>
      </c>
      <c r="C14" s="728">
        <v>13401849.7104</v>
      </c>
      <c r="D14" s="728">
        <v>13578210.06477993</v>
      </c>
      <c r="E14" s="728">
        <v>13636477.044750495</v>
      </c>
      <c r="F14" s="728">
        <v>13786904.551969999</v>
      </c>
      <c r="G14" s="728">
        <v>14091932.882401042</v>
      </c>
      <c r="H14" s="728">
        <v>14475421.356130218</v>
      </c>
    </row>
    <row r="15" spans="1:8">
      <c r="B15" s="727" t="s">
        <v>438</v>
      </c>
      <c r="C15" s="728">
        <v>35971368203.020416</v>
      </c>
      <c r="D15" s="728">
        <v>36328312700.279442</v>
      </c>
      <c r="E15" s="728">
        <v>36311981564.873077</v>
      </c>
      <c r="F15" s="728">
        <v>36753957826.677124</v>
      </c>
      <c r="G15" s="728">
        <v>37179646279.09935</v>
      </c>
      <c r="H15" s="728">
        <v>37887224130.556068</v>
      </c>
    </row>
    <row r="16" spans="1:8">
      <c r="B16" s="727" t="s">
        <v>439</v>
      </c>
      <c r="C16" s="728">
        <v>35971368203.020416</v>
      </c>
      <c r="D16" s="728">
        <v>36476422725.530861</v>
      </c>
      <c r="E16" s="728">
        <v>36591331048.838524</v>
      </c>
      <c r="F16" s="728">
        <v>37264546556.915237</v>
      </c>
      <c r="G16" s="728">
        <v>37897146252.785423</v>
      </c>
      <c r="H16" s="728">
        <v>38862068660.144142</v>
      </c>
    </row>
    <row r="17" spans="2:8">
      <c r="B17" s="727" t="s">
        <v>440</v>
      </c>
      <c r="C17" s="728">
        <v>35971368203.020416</v>
      </c>
      <c r="D17" s="728">
        <v>37402321247.301224</v>
      </c>
      <c r="E17" s="728">
        <v>38191563222.059349</v>
      </c>
      <c r="F17" s="728">
        <v>40009799508.227997</v>
      </c>
      <c r="G17" s="728">
        <v>42022567058.223892</v>
      </c>
      <c r="H17" s="728">
        <v>44459542234.466606</v>
      </c>
    </row>
    <row r="18" spans="2:8">
      <c r="B18" s="727" t="s">
        <v>441</v>
      </c>
      <c r="C18" s="728"/>
      <c r="D18" s="728">
        <v>13910397.350672271</v>
      </c>
      <c r="E18" s="728">
        <v>14211342.207583802</v>
      </c>
      <c r="F18" s="728">
        <v>14766370.712027753</v>
      </c>
      <c r="G18" s="728">
        <v>15572458.073401395</v>
      </c>
      <c r="H18" s="728">
        <v>16489592.625472551</v>
      </c>
    </row>
    <row r="19" spans="2:8">
      <c r="B19" s="727" t="s">
        <v>442</v>
      </c>
      <c r="C19" s="730">
        <v>0.12762990720441897</v>
      </c>
      <c r="D19" s="730">
        <v>0.12432670601501658</v>
      </c>
      <c r="E19" s="730">
        <v>0.1219898947813319</v>
      </c>
      <c r="F19" s="730">
        <v>0.11830088401925055</v>
      </c>
      <c r="G19" s="730">
        <v>0.11433664533873385</v>
      </c>
      <c r="H19" s="730">
        <v>0.11054221707641122</v>
      </c>
    </row>
    <row r="20" spans="2:8">
      <c r="B20" s="903" t="s">
        <v>443</v>
      </c>
      <c r="C20" s="895">
        <v>0.12762990720441897</v>
      </c>
      <c r="D20" s="895">
        <v>0.12458204082043833</v>
      </c>
      <c r="E20" s="895">
        <v>0.12246713043669644</v>
      </c>
      <c r="F20" s="895">
        <v>0.11916410490567166</v>
      </c>
      <c r="G20" s="895">
        <v>0.11549570900330565</v>
      </c>
      <c r="H20" s="895">
        <v>0.11204016535701529</v>
      </c>
    </row>
    <row r="21" spans="2:8">
      <c r="B21" s="904" t="s">
        <v>444</v>
      </c>
      <c r="C21" s="905">
        <v>342.56632367730498</v>
      </c>
      <c r="D21" s="905">
        <v>333.31752227808937</v>
      </c>
      <c r="E21" s="905">
        <v>326.1123945815724</v>
      </c>
      <c r="F21" s="905">
        <v>317.67482466040326</v>
      </c>
      <c r="G21" s="905">
        <v>304.71970334597916</v>
      </c>
      <c r="H21" s="905">
        <v>293.24817233787303</v>
      </c>
    </row>
    <row r="22" spans="2:8" ht="26.25">
      <c r="B22" s="904" t="s">
        <v>445</v>
      </c>
      <c r="C22" s="905">
        <v>342.56632367730498</v>
      </c>
      <c r="D22" s="905">
        <v>334.67645317721065</v>
      </c>
      <c r="E22" s="905">
        <v>328.62118989417036</v>
      </c>
      <c r="F22" s="905">
        <v>322.0879870772747</v>
      </c>
      <c r="G22" s="905">
        <v>310.60024286190446</v>
      </c>
      <c r="H22" s="905">
        <v>300.79349620826764</v>
      </c>
    </row>
    <row r="23" spans="2:8" ht="26.25">
      <c r="B23" s="904" t="s">
        <v>446</v>
      </c>
      <c r="C23" s="905">
        <v>342.56632367730498</v>
      </c>
      <c r="D23" s="905">
        <v>343.17170600394235</v>
      </c>
      <c r="E23" s="905">
        <v>342.99263214011881</v>
      </c>
      <c r="F23" s="905">
        <v>345.81598268714453</v>
      </c>
      <c r="G23" s="905">
        <v>344.41167276561555</v>
      </c>
      <c r="H23" s="905">
        <v>344.11809791894757</v>
      </c>
    </row>
    <row r="24" spans="2:8">
      <c r="B24" s="897"/>
      <c r="C24" s="898"/>
      <c r="D24" s="898"/>
      <c r="E24" s="898"/>
      <c r="F24" s="898"/>
      <c r="G24" s="898"/>
      <c r="H24" s="898"/>
    </row>
    <row r="25" spans="2:8" s="35" customFormat="1" ht="12.75">
      <c r="B25" s="262" t="s">
        <v>447</v>
      </c>
      <c r="C25" s="899">
        <v>0.12214803088773152</v>
      </c>
      <c r="D25" s="842"/>
      <c r="E25" s="842"/>
      <c r="F25" s="842"/>
      <c r="G25" s="842"/>
      <c r="H25" s="842"/>
    </row>
    <row r="26" spans="2:8" s="35" customFormat="1" ht="12.75">
      <c r="B26" s="262" t="s">
        <v>448</v>
      </c>
      <c r="C26" s="900">
        <v>1.3369743572145487E-2</v>
      </c>
      <c r="D26" s="731"/>
    </row>
    <row r="27" spans="2:8" s="35" customFormat="1" ht="12.75">
      <c r="B27" s="206"/>
      <c r="C27" s="272"/>
      <c r="D27" s="720"/>
    </row>
    <row r="28" spans="2:8" s="35" customFormat="1" ht="12.75">
      <c r="B28" s="206"/>
    </row>
    <row r="29" spans="2:8" s="433" customFormat="1" ht="12.75">
      <c r="B29" s="902" t="s">
        <v>449</v>
      </c>
      <c r="C29" s="899">
        <v>0.12590038702609729</v>
      </c>
      <c r="D29" s="35"/>
      <c r="E29" s="35"/>
      <c r="F29" s="35"/>
      <c r="G29" s="35"/>
      <c r="H29" s="35"/>
    </row>
    <row r="30" spans="2:8" s="359" customFormat="1" ht="12.75" hidden="1">
      <c r="B30" s="901" t="s">
        <v>450</v>
      </c>
      <c r="C30" s="896">
        <f>-(H21/H22-1)</f>
        <v>2.5084730772138353E-2</v>
      </c>
      <c r="D30" s="35"/>
      <c r="E30" s="35"/>
      <c r="F30" s="35"/>
      <c r="G30" s="35"/>
      <c r="H30" s="35"/>
    </row>
    <row r="31" spans="2:8" s="359" customFormat="1" ht="12.75" hidden="1">
      <c r="B31" s="732"/>
      <c r="C31" s="272">
        <f>C30+C29</f>
        <v>0.15098511779823565</v>
      </c>
      <c r="D31" s="35"/>
      <c r="E31" s="35"/>
      <c r="F31" s="35"/>
      <c r="G31" s="35"/>
      <c r="H31" s="35"/>
    </row>
    <row r="32" spans="2:8" s="359" customFormat="1" ht="12.75" hidden="1"/>
    <row r="33" s="359" customFormat="1" ht="12.75" hidden="1"/>
    <row r="34" s="359" customFormat="1" ht="12.75" hidden="1"/>
    <row r="35" s="359" customFormat="1" ht="12.75" hidden="1"/>
    <row r="36" s="359" customFormat="1" ht="12.75" hidden="1"/>
    <row r="37" s="359" customFormat="1" ht="12.75" hidden="1"/>
    <row r="38" s="359" customFormat="1" ht="12.75" hidden="1"/>
    <row r="39" s="359" customFormat="1" ht="12.75" hidden="1"/>
    <row r="40" s="359" customFormat="1" ht="12.75" hidden="1"/>
    <row r="41" s="359" customFormat="1" ht="12.75" hidden="1"/>
    <row r="42" s="359" customFormat="1" ht="12.75" hidden="1"/>
    <row r="43" s="359" customFormat="1" ht="12.75" hidden="1"/>
    <row r="44" s="359" customFormat="1" ht="12.75" hidden="1"/>
    <row r="45" s="359" customFormat="1" ht="12.75" hidden="1"/>
    <row r="46" s="359" customFormat="1" ht="12.75" hidden="1"/>
    <row r="47" s="359" customFormat="1" ht="12.75"/>
    <row r="48" s="359" customFormat="1" ht="12.75"/>
    <row r="49" spans="2:9" s="359" customFormat="1" ht="15" customHeight="1">
      <c r="B49" s="1080" t="s">
        <v>4427</v>
      </c>
      <c r="C49" s="1080"/>
      <c r="D49" s="1080"/>
      <c r="E49" s="1080"/>
      <c r="F49" s="1080"/>
      <c r="G49" s="1080"/>
      <c r="H49" s="1080"/>
      <c r="I49" s="841"/>
    </row>
    <row r="50" spans="2:9" s="35" customFormat="1" ht="12.75">
      <c r="B50" s="1080"/>
      <c r="C50" s="1080"/>
      <c r="D50" s="1080"/>
      <c r="E50" s="1080"/>
      <c r="F50" s="1080"/>
      <c r="G50" s="1080"/>
      <c r="H50" s="1080"/>
      <c r="I50" s="842"/>
    </row>
    <row r="51" spans="2:9" s="35" customFormat="1" ht="12.75">
      <c r="B51" s="1080"/>
      <c r="C51" s="1080"/>
      <c r="D51" s="1080"/>
      <c r="E51" s="1080"/>
      <c r="F51" s="1080"/>
      <c r="G51" s="1080"/>
      <c r="H51" s="1080"/>
      <c r="I51" s="842"/>
    </row>
    <row r="52" spans="2:9" s="35" customFormat="1" ht="12.75">
      <c r="B52" s="1080"/>
      <c r="C52" s="1080"/>
      <c r="D52" s="1080"/>
      <c r="E52" s="1080"/>
      <c r="F52" s="1080"/>
      <c r="G52" s="1080"/>
      <c r="H52" s="1080"/>
      <c r="I52" s="213"/>
    </row>
    <row r="53" spans="2:9" s="35" customFormat="1" ht="12.75">
      <c r="B53" s="309"/>
      <c r="C53" s="733"/>
      <c r="D53" s="733"/>
      <c r="E53" s="733"/>
      <c r="F53" s="733"/>
      <c r="G53" s="733"/>
      <c r="H53" s="733"/>
      <c r="I53" s="213"/>
    </row>
    <row r="54" spans="2:9" s="35" customFormat="1" ht="12.75">
      <c r="B54" s="206"/>
      <c r="I54" s="213"/>
    </row>
    <row r="55" spans="2:9" s="35" customFormat="1" ht="12.75">
      <c r="B55" s="206"/>
      <c r="I55" s="213"/>
    </row>
    <row r="56" spans="2:9" s="35" customFormat="1" ht="12.75">
      <c r="B56" s="1080" t="s">
        <v>4404</v>
      </c>
      <c r="C56" s="1080"/>
      <c r="D56" s="1080"/>
      <c r="E56" s="1080"/>
      <c r="F56" s="1080"/>
      <c r="G56" s="1080"/>
      <c r="H56" s="1080"/>
    </row>
    <row r="57" spans="2:9">
      <c r="B57" s="1080"/>
      <c r="C57" s="1080"/>
      <c r="D57" s="1080"/>
      <c r="E57" s="1080"/>
      <c r="F57" s="1080"/>
      <c r="G57" s="1080"/>
      <c r="H57" s="1080"/>
    </row>
    <row r="58" spans="2:9">
      <c r="B58" s="18"/>
    </row>
    <row r="59" spans="2:9">
      <c r="B59" s="18"/>
    </row>
    <row r="60" spans="2:9">
      <c r="B60" s="18"/>
    </row>
    <row r="62" spans="2:9">
      <c r="B62" s="18"/>
    </row>
    <row r="63" spans="2:9">
      <c r="B63" s="18"/>
    </row>
    <row r="64" spans="2:9">
      <c r="B64" s="18"/>
    </row>
    <row r="65" spans="2:2">
      <c r="B65" s="18"/>
    </row>
    <row r="66" spans="2:2">
      <c r="B66" s="18"/>
    </row>
    <row r="95" spans="8:8">
      <c r="H95" t="s">
        <v>135</v>
      </c>
    </row>
  </sheetData>
  <mergeCells count="2">
    <mergeCell ref="B49:H52"/>
    <mergeCell ref="B56:H57"/>
  </mergeCells>
  <hyperlinks>
    <hyperlink ref="A1" location="Contents!A1" display="Table of Contents" xr:uid="{6A2DA026-245D-4CD1-8533-F018EFFC019D}"/>
  </hyperlinks>
  <pageMargins left="0.7" right="0.7" top="0.75" bottom="0.75" header="0.3" footer="0.3"/>
</worksheet>
</file>

<file path=xl/worksheets/sheet1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B93E4D-1453-4C95-B73E-F0AA06228459}">
  <sheetPr>
    <tabColor theme="7" tint="-0.249977111117893"/>
  </sheetPr>
  <dimension ref="A1"/>
  <sheetViews>
    <sheetView workbookViewId="0"/>
  </sheetViews>
  <sheetFormatPr defaultRowHeight="15"/>
  <sheetData>
    <row r="1" spans="1:1">
      <c r="A1" s="232" t="s">
        <v>3717</v>
      </c>
    </row>
  </sheetData>
  <hyperlinks>
    <hyperlink ref="A1" location="Contents!A1" display="Table of Contents" xr:uid="{82148E7E-4BAE-4809-8346-B914C9FC8CA4}"/>
  </hyperlinks>
  <pageMargins left="0.7" right="0.7" top="0.75" bottom="0.75" header="0.3" footer="0.3"/>
  <drawing r:id="rId1"/>
</worksheet>
</file>

<file path=xl/worksheets/sheet1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180CA6-6EB5-48EB-BD2B-991E00E0DC7D}">
  <sheetPr>
    <tabColor rgb="FFFFFF00"/>
  </sheetPr>
  <dimension ref="A1:W20"/>
  <sheetViews>
    <sheetView workbookViewId="0"/>
  </sheetViews>
  <sheetFormatPr defaultColWidth="8.85546875" defaultRowHeight="12.75"/>
  <cols>
    <col min="1" max="1" width="17" style="35" bestFit="1" customWidth="1"/>
    <col min="2" max="2" width="16.42578125" style="35" customWidth="1"/>
    <col min="3" max="3" width="24.85546875" style="35" customWidth="1"/>
    <col min="4" max="10" width="6" style="35" bestFit="1" customWidth="1"/>
    <col min="11" max="11" width="7" style="35" bestFit="1" customWidth="1"/>
    <col min="12" max="14" width="6" style="35" bestFit="1" customWidth="1"/>
    <col min="15" max="15" width="16.140625" style="35" customWidth="1"/>
    <col min="16" max="16" width="12.42578125" style="35" customWidth="1"/>
    <col min="17" max="17" width="8.85546875" style="35"/>
    <col min="18" max="18" width="9.28515625" style="35" customWidth="1"/>
    <col min="19" max="16384" width="8.85546875" style="35"/>
  </cols>
  <sheetData>
    <row r="1" spans="1:23" ht="15">
      <c r="A1" s="232" t="s">
        <v>3717</v>
      </c>
      <c r="B1" s="44" t="s">
        <v>3987</v>
      </c>
    </row>
    <row r="4" spans="1:23" ht="51">
      <c r="B4" s="172"/>
      <c r="C4" s="324"/>
      <c r="D4" s="324">
        <v>2008</v>
      </c>
      <c r="E4" s="324">
        <v>2009</v>
      </c>
      <c r="F4" s="324">
        <v>2010</v>
      </c>
      <c r="G4" s="324">
        <v>2011</v>
      </c>
      <c r="H4" s="324">
        <v>2012</v>
      </c>
      <c r="I4" s="324">
        <v>2013</v>
      </c>
      <c r="J4" s="324">
        <v>2014</v>
      </c>
      <c r="K4" s="324">
        <v>2015</v>
      </c>
      <c r="L4" s="324">
        <v>2016</v>
      </c>
      <c r="M4" s="324">
        <v>2017</v>
      </c>
      <c r="N4" s="324">
        <v>2018</v>
      </c>
      <c r="O4" s="734" t="s">
        <v>451</v>
      </c>
      <c r="P4" s="572" t="s">
        <v>452</v>
      </c>
      <c r="R4" s="735"/>
      <c r="S4" s="205"/>
      <c r="T4" s="205"/>
      <c r="U4" s="735"/>
      <c r="V4" s="205"/>
      <c r="W4" s="205"/>
    </row>
    <row r="5" spans="1:23" ht="38.25">
      <c r="B5" s="59" t="s">
        <v>454</v>
      </c>
      <c r="C5" s="58" t="s">
        <v>453</v>
      </c>
      <c r="D5" s="172">
        <v>70.5</v>
      </c>
      <c r="E5" s="172">
        <v>70.400000000000006</v>
      </c>
      <c r="F5" s="172">
        <v>70.95</v>
      </c>
      <c r="G5" s="172">
        <v>71.599999999999994</v>
      </c>
      <c r="H5" s="172">
        <v>73.599999999999994</v>
      </c>
      <c r="I5" s="172">
        <v>73.900000000000006</v>
      </c>
      <c r="J5" s="172">
        <v>77.2</v>
      </c>
      <c r="K5" s="172">
        <v>77.16</v>
      </c>
      <c r="L5" s="172">
        <v>77</v>
      </c>
      <c r="M5" s="172">
        <v>77.8</v>
      </c>
      <c r="N5" s="172">
        <v>80.33</v>
      </c>
      <c r="O5" s="736">
        <v>6.6897649617572502E-3</v>
      </c>
      <c r="P5" s="737">
        <v>0.12002083965128718</v>
      </c>
      <c r="R5" s="271"/>
      <c r="S5" s="271"/>
      <c r="T5" s="271"/>
      <c r="U5" s="271"/>
      <c r="V5" s="313"/>
      <c r="W5" s="271"/>
    </row>
    <row r="6" spans="1:23">
      <c r="B6" s="172"/>
      <c r="C6" s="58" t="s">
        <v>89</v>
      </c>
      <c r="D6" s="172">
        <v>109.6</v>
      </c>
      <c r="E6" s="172">
        <v>111.9</v>
      </c>
      <c r="F6" s="172">
        <v>113.7</v>
      </c>
      <c r="G6" s="172">
        <v>117.4</v>
      </c>
      <c r="H6" s="172">
        <v>116.2</v>
      </c>
      <c r="I6" s="172">
        <v>117.1</v>
      </c>
      <c r="J6" s="172">
        <v>113.2</v>
      </c>
      <c r="K6" s="172">
        <v>110.75</v>
      </c>
      <c r="L6" s="172">
        <v>109.6</v>
      </c>
      <c r="M6" s="172">
        <v>110.6</v>
      </c>
      <c r="N6" s="172">
        <v>110.6</v>
      </c>
      <c r="O6" s="736">
        <v>5.3442007516500657E-4</v>
      </c>
      <c r="P6" s="737">
        <v>9.124087591240837E-3</v>
      </c>
      <c r="R6" s="271"/>
      <c r="S6" s="271"/>
      <c r="T6" s="271"/>
      <c r="U6" s="271"/>
      <c r="V6" s="271"/>
      <c r="W6" s="271"/>
    </row>
    <row r="7" spans="1:23">
      <c r="B7" s="58"/>
      <c r="C7" s="58" t="s">
        <v>180</v>
      </c>
      <c r="D7" s="172">
        <v>85.9</v>
      </c>
      <c r="E7" s="172">
        <v>84.2</v>
      </c>
      <c r="F7" s="172">
        <v>84.49</v>
      </c>
      <c r="G7" s="172">
        <v>83.1</v>
      </c>
      <c r="H7" s="172">
        <v>81</v>
      </c>
      <c r="I7" s="172">
        <v>80.5</v>
      </c>
      <c r="J7" s="172">
        <v>79.599999999999994</v>
      </c>
      <c r="K7" s="172">
        <v>77.930000000000007</v>
      </c>
      <c r="L7" s="172">
        <v>76.2</v>
      </c>
      <c r="M7" s="172">
        <v>74.7</v>
      </c>
      <c r="N7" s="172">
        <v>73.73</v>
      </c>
      <c r="O7" s="736">
        <v>-8.9464494544347958E-3</v>
      </c>
      <c r="P7" s="737">
        <v>-0.14167636786961579</v>
      </c>
      <c r="V7" s="360"/>
    </row>
    <row r="8" spans="1:23">
      <c r="B8" s="58"/>
      <c r="C8" s="58" t="s">
        <v>255</v>
      </c>
      <c r="D8" s="172">
        <v>73.900000000000006</v>
      </c>
      <c r="E8" s="172">
        <v>72.3</v>
      </c>
      <c r="F8" s="172">
        <v>71.41</v>
      </c>
      <c r="G8" s="172">
        <v>72.099999999999994</v>
      </c>
      <c r="H8" s="172">
        <v>71.5</v>
      </c>
      <c r="I8" s="172">
        <v>70</v>
      </c>
      <c r="J8" s="172">
        <v>69</v>
      </c>
      <c r="K8" s="172">
        <v>68.69</v>
      </c>
      <c r="L8" s="172">
        <v>67.2</v>
      </c>
      <c r="M8" s="172">
        <v>66.400000000000006</v>
      </c>
      <c r="N8" s="172">
        <v>65.36</v>
      </c>
      <c r="O8" s="736">
        <v>-7.1976412704195959E-3</v>
      </c>
      <c r="P8" s="737">
        <v>-0.11556156968876863</v>
      </c>
    </row>
    <row r="9" spans="1:23">
      <c r="B9" s="58"/>
      <c r="C9" s="58" t="s">
        <v>41</v>
      </c>
      <c r="D9" s="172">
        <v>76.599999999999994</v>
      </c>
      <c r="E9" s="172">
        <v>78.900000000000006</v>
      </c>
      <c r="F9" s="172">
        <v>78.48</v>
      </c>
      <c r="G9" s="172">
        <v>78.2</v>
      </c>
      <c r="H9" s="172">
        <v>83.7</v>
      </c>
      <c r="I9" s="172">
        <v>85.1</v>
      </c>
      <c r="J9" s="172">
        <v>89.9</v>
      </c>
      <c r="K9" s="172">
        <v>87.85</v>
      </c>
      <c r="L9" s="172">
        <v>86.8</v>
      </c>
      <c r="M9" s="172">
        <v>88.5</v>
      </c>
      <c r="N9" s="172">
        <v>90.87</v>
      </c>
      <c r="O9" s="736">
        <v>1.0099651067530224E-2</v>
      </c>
      <c r="P9" s="737">
        <v>0.1862924281984335</v>
      </c>
    </row>
    <row r="10" spans="1:23">
      <c r="B10" s="58"/>
      <c r="C10" s="58" t="s">
        <v>422</v>
      </c>
      <c r="D10" s="172">
        <v>82.3</v>
      </c>
      <c r="E10" s="172">
        <v>82.1</v>
      </c>
      <c r="F10" s="172">
        <v>82.65</v>
      </c>
      <c r="G10" s="172">
        <v>83.9</v>
      </c>
      <c r="H10" s="172">
        <v>84</v>
      </c>
      <c r="I10" s="172">
        <v>83.1</v>
      </c>
      <c r="J10" s="172">
        <v>82.2</v>
      </c>
      <c r="K10" s="172">
        <v>82.17</v>
      </c>
      <c r="L10" s="172">
        <v>81.099999999999994</v>
      </c>
      <c r="M10" s="172">
        <v>80.7</v>
      </c>
      <c r="N10" s="172">
        <v>80.55</v>
      </c>
      <c r="O10" s="736">
        <v>-1.2634951205776966E-3</v>
      </c>
      <c r="P10" s="737">
        <v>-2.1263669501822569E-2</v>
      </c>
    </row>
    <row r="11" spans="1:23" ht="38.25">
      <c r="B11" s="59" t="s">
        <v>455</v>
      </c>
      <c r="C11" s="58" t="s">
        <v>453</v>
      </c>
      <c r="D11" s="737">
        <v>6.3485705074901352E-2</v>
      </c>
      <c r="E11" s="737">
        <v>6.1943085825103855E-2</v>
      </c>
      <c r="F11" s="737">
        <v>6.486893078587308E-2</v>
      </c>
      <c r="G11" s="737">
        <v>6.5705141263212405E-2</v>
      </c>
      <c r="H11" s="737">
        <v>6.6383053107393508E-2</v>
      </c>
      <c r="I11" s="737">
        <v>6.9346413002474072E-2</v>
      </c>
      <c r="J11" s="737">
        <v>6.9830760999271962E-2</v>
      </c>
      <c r="K11" s="737">
        <v>7.3959064376102446E-2</v>
      </c>
      <c r="L11" s="737">
        <v>7.7878795221994174E-2</v>
      </c>
      <c r="M11" s="737">
        <v>7.8641713249221548E-2</v>
      </c>
      <c r="N11" s="737">
        <v>8.1797148829464067E-2</v>
      </c>
      <c r="O11" s="736">
        <v>1.7118969878353936E-2</v>
      </c>
      <c r="P11" s="737">
        <v>0.33450382248493926</v>
      </c>
    </row>
    <row r="12" spans="1:23">
      <c r="B12" s="58"/>
      <c r="C12" s="58" t="s">
        <v>89</v>
      </c>
      <c r="D12" s="737">
        <v>5.1255868524878741E-2</v>
      </c>
      <c r="E12" s="737">
        <v>5.7059985358819169E-2</v>
      </c>
      <c r="F12" s="737">
        <v>5.7458023686338788E-2</v>
      </c>
      <c r="G12" s="737">
        <v>5.7541517342212661E-2</v>
      </c>
      <c r="H12" s="737">
        <v>6.7928882414114128E-2</v>
      </c>
      <c r="I12" s="737">
        <v>7.5314632887364508E-2</v>
      </c>
      <c r="J12" s="737">
        <v>8.376713674607604E-2</v>
      </c>
      <c r="K12" s="737">
        <v>8.8702894343369615E-2</v>
      </c>
      <c r="L12" s="737">
        <v>9.6175826395434913E-2</v>
      </c>
      <c r="M12" s="737">
        <v>0.10160292363657199</v>
      </c>
      <c r="N12" s="737">
        <v>0.10731418087117388</v>
      </c>
      <c r="O12" s="736">
        <v>4.4425016706649577E-2</v>
      </c>
      <c r="P12" s="737">
        <v>1.0936954920407871</v>
      </c>
    </row>
    <row r="13" spans="1:23">
      <c r="B13" s="172"/>
      <c r="C13" s="58" t="s">
        <v>180</v>
      </c>
      <c r="D13" s="737">
        <v>6.362040423169775E-2</v>
      </c>
      <c r="E13" s="737">
        <v>6.9283453527999805E-2</v>
      </c>
      <c r="F13" s="737">
        <v>6.873460910244869E-2</v>
      </c>
      <c r="G13" s="737">
        <v>7.8770532584822014E-2</v>
      </c>
      <c r="H13" s="737">
        <v>8.3734532874290571E-2</v>
      </c>
      <c r="I13" s="737">
        <v>8.5047804313838377E-2</v>
      </c>
      <c r="J13" s="737">
        <v>8.6472981363479057E-2</v>
      </c>
      <c r="K13" s="737">
        <v>8.727914635251402E-2</v>
      </c>
      <c r="L13" s="737">
        <v>9.2918182804210561E-2</v>
      </c>
      <c r="M13" s="737">
        <v>9.9135014197888199E-2</v>
      </c>
      <c r="N13" s="737">
        <v>9.9422792816077035E-2</v>
      </c>
      <c r="O13" s="736">
        <v>2.6609471441089678E-2</v>
      </c>
      <c r="P13" s="737">
        <v>0.56275009592820813</v>
      </c>
    </row>
    <row r="14" spans="1:23">
      <c r="B14" s="172"/>
      <c r="C14" s="58" t="s">
        <v>255</v>
      </c>
      <c r="D14" s="737">
        <v>8.114784407769518E-2</v>
      </c>
      <c r="E14" s="737">
        <v>9.0545874035066948E-2</v>
      </c>
      <c r="F14" s="737">
        <v>9.8133269419872382E-2</v>
      </c>
      <c r="G14" s="737">
        <v>0.10343222705796655</v>
      </c>
      <c r="H14" s="737">
        <v>0.11233107902977027</v>
      </c>
      <c r="I14" s="737">
        <v>0.12016838515417592</v>
      </c>
      <c r="J14" s="737">
        <v>0.13133774727982478</v>
      </c>
      <c r="K14" s="737">
        <v>0.13351753675721145</v>
      </c>
      <c r="L14" s="737">
        <v>0.1339708533772847</v>
      </c>
      <c r="M14" s="737">
        <v>0.13667442869030944</v>
      </c>
      <c r="N14" s="737">
        <v>0.14581368879441567</v>
      </c>
      <c r="O14" s="736">
        <v>3.5075053733529114E-2</v>
      </c>
      <c r="P14" s="737">
        <v>0.79688925136206978</v>
      </c>
    </row>
    <row r="15" spans="1:23">
      <c r="B15" s="172"/>
      <c r="C15" s="58" t="s">
        <v>41</v>
      </c>
      <c r="D15" s="737">
        <v>0.12197653220535781</v>
      </c>
      <c r="E15" s="737">
        <v>0.11543403986182491</v>
      </c>
      <c r="F15" s="737">
        <v>0.11218281321725682</v>
      </c>
      <c r="G15" s="737">
        <v>0.11220982972916803</v>
      </c>
      <c r="H15" s="737">
        <v>0.11139790457449233</v>
      </c>
      <c r="I15" s="737">
        <v>0.11601329607248094</v>
      </c>
      <c r="J15" s="737">
        <v>0.11350044165099749</v>
      </c>
      <c r="K15" s="737">
        <v>0.11226836595427644</v>
      </c>
      <c r="L15" s="737">
        <v>0.11649824543169618</v>
      </c>
      <c r="M15" s="737">
        <v>0.11571924170446272</v>
      </c>
      <c r="N15" s="737">
        <v>0.11270156591921153</v>
      </c>
      <c r="O15" s="736">
        <v>-4.6412753508450451E-3</v>
      </c>
      <c r="P15" s="737">
        <v>-7.6038940593351922E-2</v>
      </c>
    </row>
    <row r="16" spans="1:23">
      <c r="B16" s="172"/>
      <c r="C16" s="58" t="s">
        <v>422</v>
      </c>
      <c r="D16" s="737">
        <v>7.866500204736239E-2</v>
      </c>
      <c r="E16" s="737">
        <v>8.2463887543637052E-2</v>
      </c>
      <c r="F16" s="737">
        <v>8.3460463146200481E-2</v>
      </c>
      <c r="G16" s="737">
        <v>8.5770718771449844E-2</v>
      </c>
      <c r="H16" s="737">
        <v>9.0063512006053142E-2</v>
      </c>
      <c r="I16" s="737">
        <v>9.398208240611898E-2</v>
      </c>
      <c r="J16" s="737">
        <v>9.6593886921722841E-2</v>
      </c>
      <c r="K16" s="737">
        <v>9.5092240711707091E-2</v>
      </c>
      <c r="L16" s="737">
        <v>0.10329059547879714</v>
      </c>
      <c r="M16" s="737">
        <v>0.10552849927979545</v>
      </c>
      <c r="N16" s="737">
        <v>0.10842687457087567</v>
      </c>
      <c r="O16" s="736">
        <v>1.9054416097355507E-2</v>
      </c>
      <c r="P16" s="737">
        <v>0.37833689377640067</v>
      </c>
    </row>
    <row r="19" spans="2:16">
      <c r="B19" s="1101" t="s">
        <v>4405</v>
      </c>
      <c r="C19" s="1101"/>
      <c r="D19" s="1101"/>
      <c r="E19" s="1101"/>
      <c r="F19" s="1101"/>
      <c r="G19" s="1101"/>
      <c r="H19" s="1101"/>
      <c r="I19" s="1101"/>
      <c r="J19" s="1101"/>
      <c r="K19" s="1101"/>
      <c r="L19" s="1101"/>
      <c r="M19" s="1101"/>
      <c r="N19" s="1101"/>
      <c r="O19" s="1101"/>
      <c r="P19" s="1101"/>
    </row>
    <row r="20" spans="2:16">
      <c r="B20" s="1101"/>
      <c r="C20" s="1101"/>
      <c r="D20" s="1101"/>
      <c r="E20" s="1101"/>
      <c r="F20" s="1101"/>
      <c r="G20" s="1101"/>
      <c r="H20" s="1101"/>
      <c r="I20" s="1101"/>
      <c r="J20" s="1101"/>
      <c r="K20" s="1101"/>
      <c r="L20" s="1101"/>
      <c r="M20" s="1101"/>
      <c r="N20" s="1101"/>
      <c r="O20" s="1101"/>
      <c r="P20" s="1101"/>
    </row>
  </sheetData>
  <mergeCells count="1">
    <mergeCell ref="B19:P20"/>
  </mergeCells>
  <hyperlinks>
    <hyperlink ref="A1" location="Contents!A1" display="Table of Contents" xr:uid="{1124078F-D865-46AB-8AC7-EBBF23775408}"/>
  </hyperlinks>
  <pageMargins left="0.7" right="0.7" top="0.75" bottom="0.75" header="0.3" footer="0.3"/>
</worksheet>
</file>

<file path=xl/worksheets/sheet1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7D89D9-CB1D-42BF-B297-1F13655B8E56}">
  <sheetPr>
    <tabColor theme="7" tint="-0.249977111117893"/>
  </sheetPr>
  <dimension ref="A1"/>
  <sheetViews>
    <sheetView workbookViewId="0"/>
  </sheetViews>
  <sheetFormatPr defaultRowHeight="15"/>
  <sheetData>
    <row r="1" spans="1:1">
      <c r="A1" s="232" t="s">
        <v>3717</v>
      </c>
    </row>
  </sheetData>
  <hyperlinks>
    <hyperlink ref="A1" location="Contents!A1" display="Table of Contents" xr:uid="{696F60B3-4AAE-4F1C-9177-CA93A8B322F7}"/>
  </hyperlinks>
  <pageMargins left="0.7" right="0.7" top="0.75" bottom="0.75" header="0.3" footer="0.3"/>
  <drawing r:id="rId1"/>
</worksheet>
</file>

<file path=xl/worksheets/sheet1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7B157F-A34D-4177-A073-2DADF9D348B1}">
  <sheetPr>
    <tabColor rgb="FFFFFF00"/>
  </sheetPr>
  <dimension ref="A1:L12"/>
  <sheetViews>
    <sheetView zoomScaleNormal="100" workbookViewId="0"/>
  </sheetViews>
  <sheetFormatPr defaultColWidth="10.140625" defaultRowHeight="12.75"/>
  <cols>
    <col min="1" max="1" width="17" style="35" bestFit="1" customWidth="1"/>
    <col min="2" max="2" width="28.7109375" style="35" customWidth="1"/>
    <col min="3" max="3" width="12.5703125" style="35" bestFit="1" customWidth="1"/>
    <col min="4" max="12" width="10.140625" style="35"/>
    <col min="13" max="13" width="15.85546875" style="35" customWidth="1"/>
    <col min="14" max="14" width="10.42578125" style="35" customWidth="1"/>
    <col min="15" max="16384" width="10.140625" style="35"/>
  </cols>
  <sheetData>
    <row r="1" spans="1:12" ht="15">
      <c r="A1" s="232" t="s">
        <v>3717</v>
      </c>
      <c r="B1" s="44" t="s">
        <v>3988</v>
      </c>
    </row>
    <row r="3" spans="1:12">
      <c r="B3" s="324" t="s">
        <v>231</v>
      </c>
      <c r="C3" s="324">
        <v>2010</v>
      </c>
      <c r="D3" s="324">
        <v>2011</v>
      </c>
      <c r="E3" s="324">
        <v>2012</v>
      </c>
      <c r="F3" s="324">
        <v>2013</v>
      </c>
      <c r="G3" s="324">
        <v>2014</v>
      </c>
      <c r="H3" s="324">
        <v>2015</v>
      </c>
      <c r="I3" s="324">
        <v>2016</v>
      </c>
      <c r="J3" s="324">
        <v>2017</v>
      </c>
      <c r="K3" s="324">
        <v>2018</v>
      </c>
      <c r="L3" s="324">
        <v>2019</v>
      </c>
    </row>
    <row r="4" spans="1:12">
      <c r="B4" s="324" t="s">
        <v>232</v>
      </c>
      <c r="C4" s="738">
        <v>19</v>
      </c>
      <c r="D4" s="738">
        <v>19</v>
      </c>
      <c r="E4" s="738">
        <v>21</v>
      </c>
      <c r="F4" s="738">
        <v>23</v>
      </c>
      <c r="G4" s="738">
        <v>23</v>
      </c>
      <c r="H4" s="738">
        <v>24</v>
      </c>
      <c r="I4" s="738">
        <v>24</v>
      </c>
      <c r="J4" s="738">
        <v>24</v>
      </c>
      <c r="K4" s="738">
        <v>25</v>
      </c>
      <c r="L4" s="739">
        <v>25</v>
      </c>
    </row>
    <row r="5" spans="1:12">
      <c r="B5" s="324" t="s">
        <v>233</v>
      </c>
      <c r="C5" s="739">
        <v>2</v>
      </c>
      <c r="D5" s="739">
        <v>2</v>
      </c>
      <c r="E5" s="739">
        <v>3</v>
      </c>
      <c r="F5" s="739">
        <v>3</v>
      </c>
      <c r="G5" s="739">
        <v>3</v>
      </c>
      <c r="H5" s="739">
        <v>3</v>
      </c>
      <c r="I5" s="739">
        <v>3</v>
      </c>
      <c r="J5" s="739">
        <v>4</v>
      </c>
      <c r="K5" s="739">
        <v>4</v>
      </c>
      <c r="L5" s="739">
        <v>6</v>
      </c>
    </row>
    <row r="6" spans="1:12">
      <c r="B6" s="324" t="s">
        <v>234</v>
      </c>
      <c r="C6" s="739">
        <v>4</v>
      </c>
      <c r="D6" s="739">
        <v>4</v>
      </c>
      <c r="E6" s="739">
        <v>5</v>
      </c>
      <c r="F6" s="739">
        <v>5</v>
      </c>
      <c r="G6" s="739">
        <v>6</v>
      </c>
      <c r="H6" s="739">
        <v>8</v>
      </c>
      <c r="I6" s="739">
        <v>8</v>
      </c>
      <c r="J6" s="739">
        <v>9</v>
      </c>
      <c r="K6" s="739">
        <v>9</v>
      </c>
      <c r="L6" s="739">
        <v>10</v>
      </c>
    </row>
    <row r="7" spans="1:12">
      <c r="B7" s="324" t="s">
        <v>235</v>
      </c>
      <c r="C7" s="739">
        <v>0</v>
      </c>
      <c r="D7" s="739">
        <v>0</v>
      </c>
      <c r="E7" s="739">
        <v>0</v>
      </c>
      <c r="F7" s="739">
        <v>0</v>
      </c>
      <c r="G7" s="739">
        <v>1</v>
      </c>
      <c r="H7" s="739">
        <v>3</v>
      </c>
      <c r="I7" s="739">
        <v>3</v>
      </c>
      <c r="J7" s="739">
        <v>7</v>
      </c>
      <c r="K7" s="739">
        <v>8</v>
      </c>
      <c r="L7" s="739">
        <v>10</v>
      </c>
    </row>
    <row r="8" spans="1:12">
      <c r="B8" s="324" t="s">
        <v>236</v>
      </c>
      <c r="C8" s="739">
        <v>2</v>
      </c>
      <c r="D8" s="739">
        <v>3</v>
      </c>
      <c r="E8" s="739">
        <v>6</v>
      </c>
      <c r="F8" s="739">
        <v>7</v>
      </c>
      <c r="G8" s="739">
        <v>7</v>
      </c>
      <c r="H8" s="739">
        <v>7</v>
      </c>
      <c r="I8" s="739">
        <v>7</v>
      </c>
      <c r="J8" s="739">
        <v>8</v>
      </c>
      <c r="K8" s="739">
        <v>9</v>
      </c>
      <c r="L8" s="739">
        <v>9</v>
      </c>
    </row>
    <row r="11" spans="1:12">
      <c r="B11" s="1101" t="s">
        <v>4406</v>
      </c>
      <c r="C11" s="1101"/>
      <c r="D11" s="1101"/>
      <c r="E11" s="1101"/>
      <c r="F11" s="1101"/>
      <c r="G11" s="1101"/>
      <c r="H11" s="1101"/>
      <c r="I11" s="1101"/>
      <c r="J11" s="1101"/>
      <c r="K11" s="1101"/>
      <c r="L11" s="1101"/>
    </row>
    <row r="12" spans="1:12">
      <c r="B12" s="1101"/>
      <c r="C12" s="1101"/>
      <c r="D12" s="1101"/>
      <c r="E12" s="1101"/>
      <c r="F12" s="1101"/>
      <c r="G12" s="1101"/>
      <c r="H12" s="1101"/>
      <c r="I12" s="1101"/>
      <c r="J12" s="1101"/>
      <c r="K12" s="1101"/>
      <c r="L12" s="1101"/>
    </row>
  </sheetData>
  <mergeCells count="1">
    <mergeCell ref="B11:L12"/>
  </mergeCells>
  <hyperlinks>
    <hyperlink ref="A1" location="Contents!A1" display="Table of Contents" xr:uid="{1E62F57F-5CA6-41CE-BB23-FF2F30E0A830}"/>
  </hyperlinks>
  <pageMargins left="0.7" right="0.7" top="0.75" bottom="0.75" header="0.3" footer="0.3"/>
</worksheet>
</file>

<file path=xl/worksheets/sheet1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4E54BF-711F-4F4F-9D39-B9D5861C66D9}">
  <sheetPr>
    <tabColor theme="7" tint="-0.249977111117893"/>
  </sheetPr>
  <dimension ref="A1"/>
  <sheetViews>
    <sheetView workbookViewId="0"/>
  </sheetViews>
  <sheetFormatPr defaultRowHeight="15"/>
  <sheetData>
    <row r="1" spans="1:1">
      <c r="A1" s="232" t="s">
        <v>3717</v>
      </c>
    </row>
  </sheetData>
  <hyperlinks>
    <hyperlink ref="A1" location="Contents!A1" display="Table of Contents" xr:uid="{2D12FB2A-DD45-464D-BF7C-BA84F9BF3D9E}"/>
  </hyperlinks>
  <pageMargins left="0.7" right="0.7" top="0.75" bottom="0.75" header="0.3" footer="0.3"/>
  <drawing r:id="rId1"/>
</worksheet>
</file>

<file path=xl/worksheets/sheet1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B66500-EFD9-4DAF-9F21-A0EDC4F59B81}">
  <sheetPr>
    <tabColor rgb="FFFFFF00"/>
  </sheetPr>
  <dimension ref="A1:O32"/>
  <sheetViews>
    <sheetView workbookViewId="0">
      <selection activeCell="N9" sqref="N9"/>
    </sheetView>
  </sheetViews>
  <sheetFormatPr defaultColWidth="8.85546875" defaultRowHeight="12.75"/>
  <cols>
    <col min="1" max="1" width="17" style="35" bestFit="1" customWidth="1"/>
    <col min="2" max="2" width="48.28515625" style="35" customWidth="1"/>
    <col min="3" max="4" width="12.28515625" style="35" bestFit="1" customWidth="1"/>
    <col min="5" max="7" width="12" style="35" customWidth="1"/>
    <col min="8" max="12" width="12.28515625" style="35" bestFit="1" customWidth="1"/>
    <col min="13" max="13" width="12.140625" style="35" customWidth="1"/>
    <col min="14" max="14" width="21.7109375" style="35" customWidth="1"/>
    <col min="15" max="15" width="9" style="35" bestFit="1" customWidth="1"/>
    <col min="16" max="16384" width="8.85546875" style="35"/>
  </cols>
  <sheetData>
    <row r="1" spans="1:15" ht="15">
      <c r="A1" s="232" t="s">
        <v>3717</v>
      </c>
      <c r="B1" s="44" t="s">
        <v>3989</v>
      </c>
    </row>
    <row r="3" spans="1:15" s="204" customFormat="1" ht="38.25">
      <c r="B3" s="324"/>
      <c r="C3" s="169">
        <v>2008</v>
      </c>
      <c r="D3" s="169">
        <v>2009</v>
      </c>
      <c r="E3" s="169">
        <v>2010</v>
      </c>
      <c r="F3" s="169">
        <v>2011</v>
      </c>
      <c r="G3" s="169">
        <v>2012</v>
      </c>
      <c r="H3" s="169">
        <v>2013</v>
      </c>
      <c r="I3" s="169">
        <v>2014</v>
      </c>
      <c r="J3" s="169">
        <v>2015</v>
      </c>
      <c r="K3" s="169">
        <v>2016</v>
      </c>
      <c r="L3" s="169">
        <v>2017</v>
      </c>
      <c r="M3" s="169">
        <v>2018</v>
      </c>
      <c r="N3" s="734" t="s">
        <v>456</v>
      </c>
      <c r="O3" s="324"/>
    </row>
    <row r="4" spans="1:15">
      <c r="B4" s="172" t="s">
        <v>457</v>
      </c>
      <c r="C4" s="741">
        <f>'[2]Industry Energy Indicators'!L705</f>
        <v>9.8420572916666575</v>
      </c>
      <c r="D4" s="741">
        <f>'[2]Industry Energy Indicators'!M705</f>
        <v>10.549532467532467</v>
      </c>
      <c r="E4" s="741">
        <f>'[2]Industry Energy Indicators'!N705</f>
        <v>9.9322538860103595</v>
      </c>
      <c r="F4" s="741">
        <f>'[2]Industry Energy Indicators'!O705</f>
        <v>10.571550387596895</v>
      </c>
      <c r="G4" s="741">
        <f>'[2]Industry Energy Indicators'!P705</f>
        <v>10.237932816537468</v>
      </c>
      <c r="H4" s="741">
        <f>'[2]Industry Energy Indicators'!Q705</f>
        <v>9.9984318766066771</v>
      </c>
      <c r="I4" s="741">
        <f>'[2]Industry Energy Indicators'!R705</f>
        <v>9.5343041237113439</v>
      </c>
      <c r="J4" s="741">
        <f>'[2]Industry Energy Indicators'!S705</f>
        <v>9.1893005181347238</v>
      </c>
      <c r="K4" s="741">
        <f>'[2]Industry Energy Indicators'!T705</f>
        <v>9.0783116883116879</v>
      </c>
      <c r="L4" s="741">
        <f>'[2]Industry Energy Indicators'!U705</f>
        <v>8.8090624999999907</v>
      </c>
      <c r="M4" s="741">
        <f>'[2]Industry Energy Indicators'!V705</f>
        <v>8.5526696832579194</v>
      </c>
      <c r="N4" s="742">
        <f>RATE(17,0,-C4,M4,0,)</f>
        <v>-8.2260549403577223E-3</v>
      </c>
      <c r="O4" s="743">
        <f>M4/C4-1</f>
        <v>-0.13100793565797186</v>
      </c>
    </row>
    <row r="5" spans="1:15">
      <c r="B5" s="324" t="s">
        <v>458</v>
      </c>
      <c r="C5" s="741">
        <f>'[2]Industry Carbon Indicators'!L705</f>
        <v>0.75940594059405953</v>
      </c>
      <c r="D5" s="741">
        <f>'[2]Industry Carbon Indicators'!M705</f>
        <v>0.80036303630363015</v>
      </c>
      <c r="E5" s="741">
        <f>'[2]Industry Carbon Indicators'!N705</f>
        <v>0.76095394736842092</v>
      </c>
      <c r="F5" s="741">
        <f>'[2]Industry Carbon Indicators'!O705</f>
        <v>0.8043606557377051</v>
      </c>
      <c r="G5" s="741">
        <f>'[2]Industry Carbon Indicators'!P705</f>
        <v>0.77157377049180331</v>
      </c>
      <c r="H5" s="741">
        <f>'[2]Industry Carbon Indicators'!Q705</f>
        <v>0.73550819672131129</v>
      </c>
      <c r="I5" s="741">
        <f>'[2]Industry Carbon Indicators'!R705</f>
        <v>0.68039473684210539</v>
      </c>
      <c r="J5" s="741">
        <f>'[2]Industry Carbon Indicators'!S705</f>
        <v>0.64231023102310214</v>
      </c>
      <c r="K5" s="741">
        <f>'[2]Industry Carbon Indicators'!T705</f>
        <v>0.62864238410596029</v>
      </c>
      <c r="L5" s="741">
        <f>'[2]Industry Carbon Indicators'!U705</f>
        <v>0.59900332225913588</v>
      </c>
      <c r="M5" s="741">
        <f>'[2]Industry Carbon Indicators'!V705</f>
        <v>0.57016216216216231</v>
      </c>
      <c r="N5" s="742">
        <f>RATE(17,0,-C5,M5,0,)</f>
        <v>-1.6718414305526043E-2</v>
      </c>
      <c r="O5" s="743">
        <f>M5/C5-1</f>
        <v>-0.24919976038620095</v>
      </c>
    </row>
    <row r="6" spans="1:15">
      <c r="B6" s="324" t="s">
        <v>4430</v>
      </c>
      <c r="C6" s="743">
        <f>SUM([2]Industry_Electricity!B5:B26)/(SUM([2]Industry_TFC!B5:B26)-SUM('[2]Industry_NonNRG use'!B5:B26))</f>
        <v>0.46005707047606775</v>
      </c>
      <c r="D6" s="743">
        <f>SUM([2]Industry_Electricity!C5:C26)/(SUM([2]Industry_TFC!C5:C26)-SUM('[2]Industry_NonNRG use'!C5:C26))</f>
        <v>0.49375409499277695</v>
      </c>
      <c r="E6" s="743">
        <f>SUM([2]Industry_Electricity!D5:D26)/(SUM([2]Industry_TFC!D5:D26)-SUM('[2]Industry_NonNRG use'!D5:D26))</f>
        <v>0.48257247344246634</v>
      </c>
      <c r="F6" s="743">
        <f>SUM([2]Industry_Electricity!E5:E26)/(SUM([2]Industry_TFC!E5:E26)-SUM('[2]Industry_NonNRG use'!E5:E26))</f>
        <v>0.48313922449059798</v>
      </c>
      <c r="G6" s="743">
        <f>SUM([2]Industry_Electricity!F5:F26)/(SUM([2]Industry_TFC!F5:F26)-SUM('[2]Industry_NonNRG use'!F5:F26))</f>
        <v>0.49593563346203695</v>
      </c>
      <c r="H6" s="743">
        <f>SUM([2]Industry_Electricity!G5:G26)/(SUM([2]Industry_TFC!G5:G26)-SUM('[2]Industry_NonNRG use'!G5:G26))</f>
        <v>0.49107846526519938</v>
      </c>
      <c r="I6" s="743">
        <f>SUM([2]Industry_Electricity!H5:H26)/(SUM([2]Industry_TFC!H5:H26)-SUM('[2]Industry_NonNRG use'!H5:H26))</f>
        <v>0.50996718120072682</v>
      </c>
      <c r="J6" s="743">
        <f>SUM([2]Industry_Electricity!I5:I26)/(SUM([2]Industry_TFC!I5:I26)-SUM('[2]Industry_NonNRG use'!I5:I26))</f>
        <v>0.50501580867748042</v>
      </c>
      <c r="K6" s="743">
        <f>SUM([2]Industry_Electricity!J5:J26)/(SUM([2]Industry_TFC!J5:J26)-SUM('[2]Industry_NonNRG use'!J5:J26))</f>
        <v>0.51054061698351394</v>
      </c>
      <c r="L6" s="743">
        <f>SUM([2]Industry_Electricity!K5:K26)/(SUM([2]Industry_TFC!K5:K26)-SUM('[2]Industry_NonNRG use'!K5:K26))</f>
        <v>0.53945702081895652</v>
      </c>
      <c r="M6" s="743">
        <f>SUM([2]Industry_Electricity!L5:L26)/(SUM([2]Industry_TFC!L5:L26)-SUM('[2]Industry_NonNRG use'!L5:L26))</f>
        <v>0.52049364532041886</v>
      </c>
      <c r="N6" s="742">
        <f>RATE(17,0,-C6,M6,0,)</f>
        <v>7.2868402276577071E-3</v>
      </c>
      <c r="O6" s="743">
        <f>M6/C6-1</f>
        <v>0.13136756007642969</v>
      </c>
    </row>
    <row r="7" spans="1:15">
      <c r="B7" s="324" t="s">
        <v>459</v>
      </c>
      <c r="C7" s="722">
        <f>(C9+C10*(C12/C11))/C8</f>
        <v>0.11746081919188789</v>
      </c>
      <c r="D7" s="722">
        <f t="shared" ref="D7:M7" si="0">(D9+D10*(D12/D11))/D8</f>
        <v>0.11901703599565581</v>
      </c>
      <c r="E7" s="722">
        <f t="shared" si="0"/>
        <v>0.11529346123082562</v>
      </c>
      <c r="F7" s="722">
        <f t="shared" si="0"/>
        <v>0.11593892479595053</v>
      </c>
      <c r="G7" s="722">
        <f t="shared" si="0"/>
        <v>0.11844264699436108</v>
      </c>
      <c r="H7" s="722">
        <f t="shared" si="0"/>
        <v>0.12360298174923018</v>
      </c>
      <c r="I7" s="722">
        <f t="shared" si="0"/>
        <v>0.12517803604789893</v>
      </c>
      <c r="J7" s="722">
        <f t="shared" si="0"/>
        <v>0.12903764633406672</v>
      </c>
      <c r="K7" s="722">
        <f t="shared" si="0"/>
        <v>0.13419590844551393</v>
      </c>
      <c r="L7" s="722">
        <f t="shared" si="0"/>
        <v>0.13683902709195908</v>
      </c>
      <c r="M7" s="722">
        <f t="shared" si="0"/>
        <v>0.13980361379776282</v>
      </c>
      <c r="N7" s="172"/>
      <c r="O7" s="172"/>
    </row>
    <row r="8" spans="1:15">
      <c r="B8" s="172" t="s">
        <v>460</v>
      </c>
      <c r="C8" s="744">
        <v>103202616</v>
      </c>
      <c r="D8" s="744">
        <v>100649986</v>
      </c>
      <c r="E8" s="744">
        <v>110449745</v>
      </c>
      <c r="F8" s="744">
        <v>113935046</v>
      </c>
      <c r="G8" s="744">
        <v>115476262</v>
      </c>
      <c r="H8" s="744">
        <v>115800239</v>
      </c>
      <c r="I8" s="744">
        <v>116602441</v>
      </c>
      <c r="J8" s="744">
        <v>116573868</v>
      </c>
      <c r="K8" s="744">
        <v>116499281</v>
      </c>
      <c r="L8" s="744">
        <v>117465555</v>
      </c>
      <c r="M8" s="744">
        <v>118876372</v>
      </c>
      <c r="N8" s="172"/>
      <c r="O8" s="172"/>
    </row>
    <row r="9" spans="1:15">
      <c r="B9" s="172" t="s">
        <v>461</v>
      </c>
      <c r="C9" s="744">
        <v>7415516</v>
      </c>
      <c r="D9" s="744">
        <v>7243407</v>
      </c>
      <c r="E9" s="744">
        <v>7494814</v>
      </c>
      <c r="F9" s="744">
        <v>7574645</v>
      </c>
      <c r="G9" s="744">
        <v>7619352</v>
      </c>
      <c r="H9" s="744">
        <v>7822332</v>
      </c>
      <c r="I9" s="744">
        <v>7773651</v>
      </c>
      <c r="J9" s="744">
        <v>8056679</v>
      </c>
      <c r="K9" s="744">
        <v>8182686</v>
      </c>
      <c r="L9" s="744">
        <v>8171636</v>
      </c>
      <c r="M9" s="744">
        <v>8136316</v>
      </c>
      <c r="N9" s="172"/>
      <c r="O9" s="172"/>
    </row>
    <row r="10" spans="1:15">
      <c r="B10" s="172" t="s">
        <v>462</v>
      </c>
      <c r="C10" s="744">
        <v>25340836</v>
      </c>
      <c r="D10" s="744">
        <v>24459595</v>
      </c>
      <c r="E10" s="744">
        <v>26829478</v>
      </c>
      <c r="F10" s="744">
        <v>28351492</v>
      </c>
      <c r="G10" s="744">
        <v>29089446</v>
      </c>
      <c r="H10" s="744">
        <v>30009430</v>
      </c>
      <c r="I10" s="744">
        <v>30698449</v>
      </c>
      <c r="J10" s="744">
        <v>30713872</v>
      </c>
      <c r="K10" s="744">
        <v>31393108</v>
      </c>
      <c r="L10" s="744">
        <v>32288863</v>
      </c>
      <c r="M10" s="744">
        <v>33702219</v>
      </c>
      <c r="N10" s="172"/>
      <c r="O10" s="172"/>
    </row>
    <row r="11" spans="1:15">
      <c r="B11" s="172" t="s">
        <v>463</v>
      </c>
      <c r="C11" s="744">
        <v>20212545</v>
      </c>
      <c r="D11" s="744">
        <v>20146331</v>
      </c>
      <c r="E11" s="744">
        <v>21523872</v>
      </c>
      <c r="F11" s="744">
        <v>22211929</v>
      </c>
      <c r="G11" s="744">
        <v>22735777</v>
      </c>
      <c r="H11" s="744">
        <v>23417976</v>
      </c>
      <c r="I11" s="744">
        <v>23844432</v>
      </c>
      <c r="J11" s="744">
        <v>24280352</v>
      </c>
      <c r="K11" s="744">
        <v>24967736</v>
      </c>
      <c r="L11" s="744">
        <v>25612005</v>
      </c>
      <c r="M11" s="744">
        <v>26618881</v>
      </c>
      <c r="N11" s="172"/>
      <c r="O11" s="172"/>
    </row>
    <row r="12" spans="1:15">
      <c r="B12" s="172" t="s">
        <v>464</v>
      </c>
      <c r="C12" s="744">
        <v>3754231</v>
      </c>
      <c r="D12" s="744">
        <v>3900559</v>
      </c>
      <c r="E12" s="744">
        <v>4203229</v>
      </c>
      <c r="F12" s="744">
        <v>4414623</v>
      </c>
      <c r="G12" s="744">
        <v>4734792</v>
      </c>
      <c r="H12" s="744">
        <v>5065217</v>
      </c>
      <c r="I12" s="744">
        <v>5299179</v>
      </c>
      <c r="J12" s="744">
        <v>5522462</v>
      </c>
      <c r="K12" s="744">
        <v>5926002</v>
      </c>
      <c r="L12" s="744">
        <v>6268171</v>
      </c>
      <c r="M12" s="744">
        <v>6700116</v>
      </c>
      <c r="N12" s="172"/>
      <c r="O12" s="172"/>
    </row>
    <row r="15" spans="1:15" ht="12.75" customHeight="1">
      <c r="B15" s="1080" t="s">
        <v>4429</v>
      </c>
      <c r="C15" s="1080"/>
      <c r="D15" s="1080"/>
      <c r="E15" s="1080"/>
      <c r="F15" s="1080"/>
      <c r="G15" s="1080"/>
      <c r="H15" s="1080"/>
      <c r="I15" s="1080"/>
      <c r="J15" s="1080"/>
      <c r="K15" s="1080"/>
      <c r="L15" s="1080"/>
    </row>
    <row r="16" spans="1:15">
      <c r="B16" s="1080"/>
      <c r="C16" s="1080"/>
      <c r="D16" s="1080"/>
      <c r="E16" s="1080"/>
      <c r="F16" s="1080"/>
      <c r="G16" s="1080"/>
      <c r="H16" s="1080"/>
      <c r="I16" s="1080"/>
      <c r="J16" s="1080"/>
      <c r="K16" s="1080"/>
      <c r="L16" s="1080"/>
    </row>
    <row r="17" spans="2:15">
      <c r="B17" s="733"/>
      <c r="C17" s="733"/>
      <c r="D17" s="733"/>
      <c r="E17" s="733"/>
      <c r="F17" s="733"/>
      <c r="G17" s="733"/>
      <c r="H17" s="733"/>
      <c r="I17" s="733"/>
      <c r="J17" s="733"/>
      <c r="K17" s="733"/>
      <c r="L17" s="733"/>
    </row>
    <row r="18" spans="2:15" ht="12.75" customHeight="1">
      <c r="B18" s="1080" t="s">
        <v>4407</v>
      </c>
      <c r="C18" s="1080"/>
      <c r="D18" s="1080"/>
      <c r="E18" s="1080"/>
      <c r="F18" s="1080"/>
      <c r="G18" s="1080"/>
      <c r="H18" s="1080"/>
      <c r="I18" s="1080"/>
      <c r="J18" s="1080"/>
      <c r="K18" s="1080"/>
      <c r="L18" s="1080"/>
    </row>
    <row r="19" spans="2:15">
      <c r="B19" s="1080"/>
      <c r="C19" s="1080"/>
      <c r="D19" s="1080"/>
      <c r="E19" s="1080"/>
      <c r="F19" s="1080"/>
      <c r="G19" s="1080"/>
      <c r="H19" s="1080"/>
      <c r="I19" s="1080"/>
      <c r="J19" s="1080"/>
      <c r="K19" s="1080"/>
      <c r="L19" s="1080"/>
    </row>
    <row r="20" spans="2:15">
      <c r="B20" s="1080"/>
      <c r="C20" s="1080"/>
      <c r="D20" s="1080"/>
      <c r="E20" s="1080"/>
      <c r="F20" s="1080"/>
      <c r="G20" s="1080"/>
      <c r="H20" s="1080"/>
      <c r="I20" s="1080"/>
      <c r="J20" s="1080"/>
      <c r="K20" s="1080"/>
      <c r="L20" s="1080"/>
    </row>
    <row r="21" spans="2:15">
      <c r="B21" s="843"/>
      <c r="C21" s="843"/>
      <c r="D21" s="843"/>
      <c r="E21" s="843"/>
      <c r="F21" s="843"/>
      <c r="G21" s="843"/>
      <c r="H21" s="843"/>
      <c r="I21" s="843"/>
      <c r="J21" s="843"/>
      <c r="K21" s="843"/>
      <c r="L21" s="843"/>
    </row>
    <row r="31" spans="2:15">
      <c r="C31" s="560"/>
      <c r="D31" s="560"/>
      <c r="E31" s="560"/>
      <c r="F31" s="560"/>
      <c r="G31" s="560"/>
      <c r="H31" s="560"/>
      <c r="I31" s="560"/>
      <c r="J31" s="560"/>
      <c r="K31" s="560"/>
      <c r="L31" s="560"/>
      <c r="M31" s="560"/>
    </row>
    <row r="32" spans="2:15">
      <c r="N32" s="731"/>
      <c r="O32" s="724"/>
    </row>
  </sheetData>
  <mergeCells count="2">
    <mergeCell ref="B15:L16"/>
    <mergeCell ref="B18:L20"/>
  </mergeCells>
  <hyperlinks>
    <hyperlink ref="A1" location="Contents!A1" display="Table of Contents" xr:uid="{07423123-E7B6-4A29-A16A-CB950174E7ED}"/>
  </hyperlinks>
  <pageMargins left="0.7" right="0.7" top="0.75" bottom="0.75" header="0.3" footer="0.3"/>
</worksheet>
</file>

<file path=xl/worksheets/sheet1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8B2915-4D94-4663-8D55-DB8B0D05BB45}">
  <sheetPr>
    <tabColor theme="7" tint="-0.249977111117893"/>
  </sheetPr>
  <dimension ref="A1"/>
  <sheetViews>
    <sheetView workbookViewId="0"/>
  </sheetViews>
  <sheetFormatPr defaultRowHeight="15"/>
  <sheetData>
    <row r="1" spans="1:1">
      <c r="A1" s="232" t="s">
        <v>3717</v>
      </c>
    </row>
  </sheetData>
  <hyperlinks>
    <hyperlink ref="A1" location="Contents!A1" display="Table of Contents" xr:uid="{AAD6DB65-590F-4DB1-8F07-4EB3E5E4EF65}"/>
  </hyperlinks>
  <pageMargins left="0.7" right="0.7" top="0.75" bottom="0.75" header="0.3" footer="0.3"/>
  <drawing r:id="rId1"/>
</worksheet>
</file>

<file path=xl/worksheets/sheet1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E61000-D940-4AEA-983C-C800D58D5CDE}">
  <sheetPr>
    <tabColor rgb="FFFFFF00"/>
  </sheetPr>
  <dimension ref="A1:O17"/>
  <sheetViews>
    <sheetView workbookViewId="0">
      <selection activeCell="B1" sqref="B1"/>
    </sheetView>
  </sheetViews>
  <sheetFormatPr defaultColWidth="8.85546875" defaultRowHeight="12.75"/>
  <cols>
    <col min="1" max="1" width="17" style="35" bestFit="1" customWidth="1"/>
    <col min="2" max="2" width="32.42578125" style="35" customWidth="1"/>
    <col min="3" max="3" width="37.42578125" style="35" customWidth="1"/>
    <col min="4" max="6" width="8.85546875" style="35"/>
    <col min="7" max="7" width="7.140625" style="35" customWidth="1"/>
    <col min="8" max="11" width="8.85546875" style="35"/>
    <col min="12" max="12" width="9.7109375" style="35" customWidth="1"/>
    <col min="13" max="13" width="8.85546875" style="35"/>
    <col min="14" max="14" width="9" style="35" customWidth="1"/>
    <col min="15" max="15" width="22.42578125" style="35" customWidth="1"/>
    <col min="16" max="16384" width="8.85546875" style="35"/>
  </cols>
  <sheetData>
    <row r="1" spans="1:15" ht="15">
      <c r="A1" s="232" t="s">
        <v>3717</v>
      </c>
      <c r="B1" s="44" t="s">
        <v>3990</v>
      </c>
    </row>
    <row r="2" spans="1:15">
      <c r="B2" s="204"/>
    </row>
    <row r="4" spans="1:15" s="204" customFormat="1" ht="38.25">
      <c r="B4" s="276"/>
      <c r="C4" s="668"/>
      <c r="D4" s="668">
        <v>2008</v>
      </c>
      <c r="E4" s="668">
        <v>2009</v>
      </c>
      <c r="F4" s="668">
        <v>2010</v>
      </c>
      <c r="G4" s="668">
        <v>2011</v>
      </c>
      <c r="H4" s="668">
        <v>2012</v>
      </c>
      <c r="I4" s="668">
        <v>2013</v>
      </c>
      <c r="J4" s="668">
        <v>2014</v>
      </c>
      <c r="K4" s="668">
        <v>2015</v>
      </c>
      <c r="L4" s="668">
        <v>2016</v>
      </c>
      <c r="M4" s="668">
        <v>2017</v>
      </c>
      <c r="N4" s="668">
        <v>2018</v>
      </c>
      <c r="O4" s="734" t="s">
        <v>456</v>
      </c>
    </row>
    <row r="5" spans="1:15">
      <c r="B5" s="376" t="s">
        <v>465</v>
      </c>
      <c r="C5" s="14"/>
      <c r="D5" s="14">
        <f>'[2]ACTIVITY DATA'!L2265</f>
        <v>7998.16</v>
      </c>
      <c r="E5" s="14">
        <f>'[2]ACTIVITY DATA'!M2265</f>
        <v>8020.3799999999992</v>
      </c>
      <c r="F5" s="14">
        <f>'[2]ACTIVITY DATA'!N2265</f>
        <v>8040.67</v>
      </c>
      <c r="G5" s="14">
        <f>'[2]ACTIVITY DATA'!O2265</f>
        <v>8026.6100000000006</v>
      </c>
      <c r="H5" s="14">
        <f>'[2]ACTIVITY DATA'!P2265</f>
        <v>8044.84</v>
      </c>
      <c r="I5" s="14">
        <f>'[2]ACTIVITY DATA'!Q2265</f>
        <v>8082.76</v>
      </c>
      <c r="J5" s="14">
        <f>'[2]ACTIVITY DATA'!R2265</f>
        <v>8191.7900000000009</v>
      </c>
      <c r="K5" s="14">
        <f>'[2]ACTIVITY DATA'!S2265</f>
        <v>8354.66</v>
      </c>
      <c r="L5" s="14">
        <f>'[2]ACTIVITY DATA'!T2265</f>
        <v>8548.5499999999993</v>
      </c>
      <c r="M5" s="14">
        <f>'[2]ACTIVITY DATA'!U2265</f>
        <v>8603.74</v>
      </c>
      <c r="N5" s="408">
        <f>'[2]ACTIVITY DATA'!V2265</f>
        <v>8676.8939336067106</v>
      </c>
      <c r="O5" s="907">
        <f>RATE(10,0,-D5,M5,0,)</f>
        <v>7.3252470379436717E-3</v>
      </c>
    </row>
    <row r="6" spans="1:15">
      <c r="B6" s="376" t="s">
        <v>466</v>
      </c>
      <c r="C6" s="377"/>
      <c r="D6" s="377">
        <f>'[2]Transport Carbon Indicators'!L1059</f>
        <v>0.19454545454545452</v>
      </c>
      <c r="E6" s="377">
        <f>'[2]Transport Carbon Indicators'!M1059</f>
        <v>0.19363636363636363</v>
      </c>
      <c r="F6" s="377">
        <f>'[2]Transport Carbon Indicators'!N1059</f>
        <v>0.19454545454545452</v>
      </c>
      <c r="G6" s="377">
        <f>'[2]Transport Carbon Indicators'!O1059</f>
        <v>0.19454545454545455</v>
      </c>
      <c r="H6" s="377">
        <f>'[2]Transport Carbon Indicators'!P1059</f>
        <v>0.19272727272727275</v>
      </c>
      <c r="I6" s="377">
        <f>'[2]Transport Carbon Indicators'!Q1059</f>
        <v>0.19045454545454543</v>
      </c>
      <c r="J6" s="377">
        <f>'[2]Transport Carbon Indicators'!R1059</f>
        <v>0.18772727272727271</v>
      </c>
      <c r="K6" s="377">
        <f>'[2]Transport Carbon Indicators'!S1059</f>
        <v>0.18500000000000003</v>
      </c>
      <c r="L6" s="377">
        <f>'[2]Transport Carbon Indicators'!T1059</f>
        <v>0.1831818181818182</v>
      </c>
      <c r="M6" s="377">
        <f>'[2]Transport Carbon Indicators'!U1059</f>
        <v>0.17986523172405275</v>
      </c>
      <c r="N6" s="906">
        <f>'[2]Transport Carbon Indicators'!V1059</f>
        <v>0.17830288857773205</v>
      </c>
      <c r="O6" s="907">
        <f>RATE(10,0,-D6,M6,0,)</f>
        <v>-7.8150998034325764E-3</v>
      </c>
    </row>
    <row r="7" spans="1:15">
      <c r="B7" s="14"/>
      <c r="C7" s="14"/>
      <c r="D7" s="14"/>
      <c r="E7" s="14"/>
      <c r="F7" s="14"/>
      <c r="G7" s="14"/>
      <c r="H7" s="14"/>
      <c r="I7" s="14"/>
      <c r="J7" s="14"/>
      <c r="K7" s="14"/>
      <c r="L7" s="14"/>
      <c r="M7" s="14"/>
      <c r="N7" s="14"/>
    </row>
    <row r="8" spans="1:15">
      <c r="B8" s="376" t="s">
        <v>467</v>
      </c>
      <c r="C8" s="14"/>
      <c r="D8" s="14"/>
      <c r="E8" s="14"/>
      <c r="F8" s="14"/>
      <c r="G8" s="14"/>
      <c r="H8" s="14"/>
      <c r="I8" s="14"/>
      <c r="J8" s="14"/>
      <c r="K8" s="14"/>
      <c r="L8" s="14"/>
      <c r="M8" s="14"/>
      <c r="N8" s="14"/>
    </row>
    <row r="9" spans="1:15">
      <c r="B9" s="376" t="s">
        <v>468</v>
      </c>
      <c r="C9" s="14"/>
      <c r="D9" s="740">
        <v>0</v>
      </c>
      <c r="E9" s="740">
        <f t="shared" ref="E9:N9" si="0">E5/$D$5-1</f>
        <v>2.7781389719634397E-3</v>
      </c>
      <c r="F9" s="740">
        <f t="shared" si="0"/>
        <v>5.3149724436620804E-3</v>
      </c>
      <c r="G9" s="740">
        <f t="shared" si="0"/>
        <v>3.5570681256689163E-3</v>
      </c>
      <c r="H9" s="740">
        <f t="shared" si="0"/>
        <v>5.8363423587426411E-3</v>
      </c>
      <c r="I9" s="740">
        <f t="shared" si="0"/>
        <v>1.0577432809546261E-2</v>
      </c>
      <c r="J9" s="740">
        <f t="shared" si="0"/>
        <v>2.4209318143173064E-2</v>
      </c>
      <c r="K9" s="740">
        <f t="shared" si="0"/>
        <v>4.4572751732898652E-2</v>
      </c>
      <c r="L9" s="740">
        <f t="shared" si="0"/>
        <v>6.8814577352791062E-2</v>
      </c>
      <c r="M9" s="740">
        <f t="shared" si="0"/>
        <v>7.5714914430318858E-2</v>
      </c>
      <c r="N9" s="740">
        <f t="shared" si="0"/>
        <v>8.4861259790590671E-2</v>
      </c>
    </row>
    <row r="10" spans="1:15">
      <c r="B10" s="376" t="s">
        <v>469</v>
      </c>
      <c r="C10" s="14"/>
      <c r="D10" s="740">
        <v>0</v>
      </c>
      <c r="E10" s="740">
        <f t="shared" ref="E10:M10" si="1">E6/$D$6-1</f>
        <v>-4.6728971962615162E-3</v>
      </c>
      <c r="F10" s="740">
        <f t="shared" si="1"/>
        <v>0</v>
      </c>
      <c r="G10" s="740">
        <f t="shared" si="1"/>
        <v>0</v>
      </c>
      <c r="H10" s="740">
        <f t="shared" si="1"/>
        <v>-9.3457943925231435E-3</v>
      </c>
      <c r="I10" s="740">
        <f t="shared" si="1"/>
        <v>-2.10280373831776E-2</v>
      </c>
      <c r="J10" s="740">
        <f t="shared" si="1"/>
        <v>-3.5046728971962593E-2</v>
      </c>
      <c r="K10" s="740">
        <f t="shared" si="1"/>
        <v>-4.9065420560747364E-2</v>
      </c>
      <c r="L10" s="740">
        <f t="shared" si="1"/>
        <v>-5.841121495327084E-2</v>
      </c>
      <c r="M10" s="740">
        <f t="shared" si="1"/>
        <v>-7.5459089268887669E-2</v>
      </c>
      <c r="N10" s="740">
        <f>N6/$D$6-1</f>
        <v>-8.3489825067732393E-2</v>
      </c>
    </row>
    <row r="13" spans="1:15">
      <c r="B13" s="1101" t="s">
        <v>4429</v>
      </c>
      <c r="C13" s="1101"/>
      <c r="D13" s="1101"/>
      <c r="E13" s="1101"/>
      <c r="F13" s="1101"/>
      <c r="G13" s="1101"/>
      <c r="H13" s="1101"/>
      <c r="I13" s="1101"/>
      <c r="J13" s="1101"/>
      <c r="K13" s="1101"/>
      <c r="L13" s="1101"/>
      <c r="M13" s="1101"/>
    </row>
    <row r="14" spans="1:15">
      <c r="B14" s="1101"/>
      <c r="C14" s="1101"/>
      <c r="D14" s="1101"/>
      <c r="E14" s="1101"/>
      <c r="F14" s="1101"/>
      <c r="G14" s="1101"/>
      <c r="H14" s="1101"/>
      <c r="I14" s="1101"/>
      <c r="J14" s="1101"/>
      <c r="K14" s="1101"/>
      <c r="L14" s="1101"/>
      <c r="M14" s="1101"/>
    </row>
    <row r="15" spans="1:15">
      <c r="B15" s="372"/>
    </row>
    <row r="16" spans="1:15">
      <c r="B16" s="1101" t="s">
        <v>4408</v>
      </c>
      <c r="C16" s="1101"/>
      <c r="D16" s="1101"/>
      <c r="E16" s="1101"/>
      <c r="F16" s="1101"/>
      <c r="G16" s="1101"/>
      <c r="H16" s="1101"/>
      <c r="I16" s="1101"/>
      <c r="J16" s="1101"/>
      <c r="K16" s="1101"/>
      <c r="L16" s="1101"/>
      <c r="M16" s="1101"/>
    </row>
    <row r="17" spans="2:13">
      <c r="B17" s="1101"/>
      <c r="C17" s="1101"/>
      <c r="D17" s="1101"/>
      <c r="E17" s="1101"/>
      <c r="F17" s="1101"/>
      <c r="G17" s="1101"/>
      <c r="H17" s="1101"/>
      <c r="I17" s="1101"/>
      <c r="J17" s="1101"/>
      <c r="K17" s="1101"/>
      <c r="L17" s="1101"/>
      <c r="M17" s="1101"/>
    </row>
  </sheetData>
  <mergeCells count="2">
    <mergeCell ref="B16:M17"/>
    <mergeCell ref="B13:M14"/>
  </mergeCells>
  <hyperlinks>
    <hyperlink ref="A1" location="Contents!A1" display="Table of Contents" xr:uid="{7CD471AC-FB97-4566-A729-1737FF17CAAD}"/>
  </hyperlinks>
  <pageMargins left="0.7" right="0.7" top="0.75" bottom="0.75" header="0.3" footer="0.3"/>
</worksheet>
</file>

<file path=xl/worksheets/sheet1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76F247-BEB7-44BC-B8CE-EFD2432B5A09}">
  <sheetPr>
    <tabColor theme="7" tint="-0.249977111117893"/>
  </sheetPr>
  <dimension ref="A1"/>
  <sheetViews>
    <sheetView workbookViewId="0"/>
  </sheetViews>
  <sheetFormatPr defaultRowHeight="15"/>
  <sheetData>
    <row r="1" spans="1:1">
      <c r="A1" s="232" t="s">
        <v>3717</v>
      </c>
    </row>
  </sheetData>
  <hyperlinks>
    <hyperlink ref="A1" location="Contents!A1" display="Table of Contents" xr:uid="{827C34E5-818B-40E2-BA91-B068CEA922DF}"/>
  </hyperlinks>
  <pageMargins left="0.7" right="0.7" top="0.75" bottom="0.75" header="0.3" footer="0.3"/>
  <drawing r:id="rId1"/>
</worksheet>
</file>

<file path=xl/worksheets/sheet1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6371EB-1A0E-4ADC-A221-C94FEA34A7FC}">
  <sheetPr>
    <tabColor rgb="FFFFFF00"/>
  </sheetPr>
  <dimension ref="A1:G16"/>
  <sheetViews>
    <sheetView workbookViewId="0">
      <selection activeCell="A2" sqref="A2"/>
    </sheetView>
  </sheetViews>
  <sheetFormatPr defaultColWidth="8.85546875" defaultRowHeight="12.75"/>
  <cols>
    <col min="1" max="1" width="17" style="35" bestFit="1" customWidth="1"/>
    <col min="2" max="2" width="12" style="35" customWidth="1"/>
    <col min="3" max="3" width="22.28515625" style="35" customWidth="1"/>
    <col min="4" max="4" width="23.28515625" style="35" bestFit="1" customWidth="1"/>
    <col min="5" max="5" width="27.42578125" style="35" customWidth="1"/>
    <col min="6" max="7" width="8.85546875" style="35"/>
    <col min="8" max="8" width="18.85546875" style="35" customWidth="1"/>
    <col min="9" max="9" width="15.7109375" style="35" customWidth="1"/>
    <col min="10" max="16384" width="8.85546875" style="35"/>
  </cols>
  <sheetData>
    <row r="1" spans="1:7" ht="15">
      <c r="A1" s="232" t="s">
        <v>3717</v>
      </c>
      <c r="B1" s="23" t="s">
        <v>3992</v>
      </c>
    </row>
    <row r="2" spans="1:7">
      <c r="B2" s="351"/>
    </row>
    <row r="3" spans="1:7">
      <c r="B3" s="351"/>
    </row>
    <row r="4" spans="1:7">
      <c r="B4" s="14"/>
      <c r="C4" s="276" t="s">
        <v>825</v>
      </c>
      <c r="D4" s="276" t="s">
        <v>826</v>
      </c>
    </row>
    <row r="5" spans="1:7">
      <c r="B5" s="14">
        <v>2015</v>
      </c>
      <c r="C5" s="14">
        <v>4.7</v>
      </c>
      <c r="D5" s="14">
        <v>4</v>
      </c>
    </row>
    <row r="6" spans="1:7">
      <c r="B6" s="14">
        <v>2016</v>
      </c>
      <c r="C6" s="14">
        <v>4.0999999999999996</v>
      </c>
      <c r="D6" s="14">
        <v>8.1</v>
      </c>
    </row>
    <row r="7" spans="1:7">
      <c r="B7" s="14">
        <v>2017</v>
      </c>
      <c r="C7" s="14">
        <v>6.3000000000000007</v>
      </c>
      <c r="D7" s="14">
        <v>14.4</v>
      </c>
    </row>
    <row r="8" spans="1:7">
      <c r="B8" s="14">
        <v>2018</v>
      </c>
      <c r="C8" s="14">
        <v>13.7</v>
      </c>
      <c r="D8" s="14">
        <v>28.1</v>
      </c>
    </row>
    <row r="9" spans="1:7">
      <c r="B9" s="14">
        <v>2019</v>
      </c>
      <c r="C9" s="14">
        <v>20.100000000000001</v>
      </c>
      <c r="D9" s="14">
        <v>48.2</v>
      </c>
    </row>
    <row r="10" spans="1:7">
      <c r="B10" s="14">
        <v>2020</v>
      </c>
      <c r="C10" s="14">
        <v>23.7</v>
      </c>
      <c r="D10" s="14">
        <v>71.900000000000006</v>
      </c>
    </row>
    <row r="12" spans="1:7">
      <c r="B12" s="308" t="s">
        <v>3991</v>
      </c>
    </row>
    <row r="13" spans="1:7">
      <c r="B13" s="308"/>
    </row>
    <row r="14" spans="1:7" ht="12.75" customHeight="1">
      <c r="B14" s="1070" t="s">
        <v>4409</v>
      </c>
      <c r="C14" s="1070"/>
      <c r="D14" s="1070"/>
      <c r="E14" s="1070"/>
      <c r="F14" s="1070"/>
      <c r="G14" s="1070"/>
    </row>
    <row r="15" spans="1:7">
      <c r="B15" s="1070"/>
      <c r="C15" s="1070"/>
      <c r="D15" s="1070"/>
      <c r="E15" s="1070"/>
      <c r="F15" s="1070"/>
      <c r="G15" s="1070"/>
    </row>
    <row r="16" spans="1:7">
      <c r="B16" s="1070"/>
      <c r="C16" s="1070"/>
      <c r="D16" s="1070"/>
      <c r="E16" s="1070"/>
      <c r="F16" s="1070"/>
      <c r="G16" s="1070"/>
    </row>
  </sheetData>
  <mergeCells count="1">
    <mergeCell ref="B14:G16"/>
  </mergeCells>
  <hyperlinks>
    <hyperlink ref="A1" location="Contents!A1" display="Table of Contents" xr:uid="{EB7C2799-71FE-4BB8-B253-EADC7A332189}"/>
  </hyperlinks>
  <pageMargins left="0.7" right="0.7" top="0.75" bottom="0.75" header="0.3" footer="0.3"/>
</worksheet>
</file>

<file path=xl/worksheets/sheet1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AC6E4D-B4D6-4096-89C3-AAC9FA007713}">
  <sheetPr>
    <tabColor theme="7" tint="-0.249977111117893"/>
  </sheetPr>
  <dimension ref="A1"/>
  <sheetViews>
    <sheetView workbookViewId="0"/>
  </sheetViews>
  <sheetFormatPr defaultRowHeight="15"/>
  <sheetData>
    <row r="1" spans="1:1">
      <c r="A1" s="232" t="s">
        <v>3717</v>
      </c>
    </row>
  </sheetData>
  <hyperlinks>
    <hyperlink ref="A1" location="Contents!A1" display="Table of Contents" xr:uid="{E130E7F9-24DC-4F23-99DF-851F6CA8446F}"/>
  </hyperlinks>
  <pageMargins left="0.7" right="0.7" top="0.75" bottom="0.75" header="0.3" footer="0.3"/>
  <drawing r:id="rId1"/>
</worksheet>
</file>

<file path=xl/worksheets/sheet1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6C0992-D184-423F-89B3-237616BAA4DD}">
  <sheetPr>
    <tabColor rgb="FFFFC000"/>
  </sheetPr>
  <dimension ref="A1:F28"/>
  <sheetViews>
    <sheetView workbookViewId="0"/>
  </sheetViews>
  <sheetFormatPr defaultColWidth="9.140625" defaultRowHeight="12.75"/>
  <cols>
    <col min="1" max="1" width="17" style="35" bestFit="1" customWidth="1"/>
    <col min="2" max="3" width="9.140625" style="35"/>
    <col min="4" max="4" width="13.42578125" style="35" customWidth="1"/>
    <col min="5" max="5" width="46.28515625" style="35" customWidth="1"/>
    <col min="6" max="6" width="9.140625" style="745"/>
    <col min="7" max="16384" width="9.140625" style="35"/>
  </cols>
  <sheetData>
    <row r="1" spans="1:6" ht="15">
      <c r="A1" s="232" t="s">
        <v>3717</v>
      </c>
      <c r="B1" s="102" t="s">
        <v>4588</v>
      </c>
      <c r="C1" s="102"/>
      <c r="D1" s="102"/>
      <c r="E1" s="102"/>
      <c r="F1" s="102"/>
    </row>
    <row r="2" spans="1:6" s="185" customFormat="1">
      <c r="A2" s="409"/>
      <c r="B2" s="662"/>
      <c r="F2" s="746"/>
    </row>
    <row r="3" spans="1:6">
      <c r="B3" s="266" t="s">
        <v>3993</v>
      </c>
      <c r="C3" s="266" t="s">
        <v>3994</v>
      </c>
      <c r="D3" s="266" t="s">
        <v>3995</v>
      </c>
      <c r="E3" s="266" t="s">
        <v>3996</v>
      </c>
      <c r="F3" s="266" t="s">
        <v>3997</v>
      </c>
    </row>
    <row r="4" spans="1:6" ht="63.75">
      <c r="B4" s="747" t="s">
        <v>3998</v>
      </c>
      <c r="C4" s="116">
        <v>2020</v>
      </c>
      <c r="D4" s="667" t="s">
        <v>3999</v>
      </c>
      <c r="E4" s="667" t="s">
        <v>4000</v>
      </c>
      <c r="F4" s="126" t="s">
        <v>4001</v>
      </c>
    </row>
    <row r="5" spans="1:6" ht="76.5">
      <c r="B5" s="747" t="s">
        <v>3998</v>
      </c>
      <c r="C5" s="116">
        <v>2020</v>
      </c>
      <c r="D5" s="667" t="s">
        <v>3999</v>
      </c>
      <c r="E5" s="667" t="s">
        <v>4002</v>
      </c>
      <c r="F5" s="126" t="s">
        <v>4003</v>
      </c>
    </row>
    <row r="6" spans="1:6" ht="89.25">
      <c r="B6" s="747" t="s">
        <v>3998</v>
      </c>
      <c r="C6" s="116">
        <v>2020</v>
      </c>
      <c r="D6" s="667" t="s">
        <v>4004</v>
      </c>
      <c r="E6" s="667" t="s">
        <v>4005</v>
      </c>
      <c r="F6" s="126" t="s">
        <v>4006</v>
      </c>
    </row>
    <row r="7" spans="1:6" ht="89.25">
      <c r="B7" s="747" t="s">
        <v>3998</v>
      </c>
      <c r="C7" s="116">
        <v>2020</v>
      </c>
      <c r="D7" s="667" t="s">
        <v>3999</v>
      </c>
      <c r="E7" s="667" t="s">
        <v>4007</v>
      </c>
      <c r="F7" s="126" t="s">
        <v>4008</v>
      </c>
    </row>
    <row r="8" spans="1:6" ht="63.75">
      <c r="B8" s="747" t="s">
        <v>3998</v>
      </c>
      <c r="C8" s="116">
        <v>2020</v>
      </c>
      <c r="D8" s="667" t="s">
        <v>3999</v>
      </c>
      <c r="E8" s="667" t="s">
        <v>4009</v>
      </c>
      <c r="F8" s="126" t="s">
        <v>4010</v>
      </c>
    </row>
    <row r="9" spans="1:6" ht="63.75">
      <c r="B9" s="747" t="s">
        <v>3998</v>
      </c>
      <c r="C9" s="116">
        <v>2021</v>
      </c>
      <c r="D9" s="667" t="s">
        <v>3999</v>
      </c>
      <c r="E9" s="667" t="s">
        <v>4011</v>
      </c>
      <c r="F9" s="126" t="s">
        <v>4012</v>
      </c>
    </row>
    <row r="10" spans="1:6" ht="38.25">
      <c r="B10" s="748" t="s">
        <v>4013</v>
      </c>
      <c r="C10" s="116">
        <v>2019</v>
      </c>
      <c r="D10" s="667" t="s">
        <v>4014</v>
      </c>
      <c r="E10" s="667" t="s">
        <v>4015</v>
      </c>
      <c r="F10" s="127" t="s">
        <v>4016</v>
      </c>
    </row>
    <row r="11" spans="1:6" ht="63.75">
      <c r="B11" s="748" t="s">
        <v>4013</v>
      </c>
      <c r="C11" s="116">
        <v>2021</v>
      </c>
      <c r="D11" s="667" t="s">
        <v>4014</v>
      </c>
      <c r="E11" s="667" t="s">
        <v>4017</v>
      </c>
      <c r="F11" s="126" t="s">
        <v>4018</v>
      </c>
    </row>
    <row r="12" spans="1:6" ht="89.25">
      <c r="B12" s="748" t="s">
        <v>4013</v>
      </c>
      <c r="C12" s="116">
        <v>2022</v>
      </c>
      <c r="D12" s="667" t="s">
        <v>4014</v>
      </c>
      <c r="E12" s="667" t="s">
        <v>4019</v>
      </c>
      <c r="F12" s="126" t="s">
        <v>4020</v>
      </c>
    </row>
    <row r="13" spans="1:6" ht="51">
      <c r="B13" s="748" t="s">
        <v>4013</v>
      </c>
      <c r="C13" s="116">
        <v>2023</v>
      </c>
      <c r="D13" s="667" t="s">
        <v>4014</v>
      </c>
      <c r="E13" s="667" t="s">
        <v>4021</v>
      </c>
      <c r="F13" s="126" t="s">
        <v>4022</v>
      </c>
    </row>
    <row r="14" spans="1:6" ht="25.5">
      <c r="B14" s="748" t="s">
        <v>4013</v>
      </c>
      <c r="C14" s="116">
        <v>2020</v>
      </c>
      <c r="D14" s="667" t="s">
        <v>4023</v>
      </c>
      <c r="E14" s="667" t="s">
        <v>4024</v>
      </c>
      <c r="F14" s="126" t="s">
        <v>4025</v>
      </c>
    </row>
    <row r="15" spans="1:6" ht="38.25">
      <c r="B15" s="748" t="s">
        <v>4013</v>
      </c>
      <c r="C15" s="116">
        <v>2024</v>
      </c>
      <c r="D15" s="667" t="s">
        <v>4023</v>
      </c>
      <c r="E15" s="667" t="s">
        <v>4026</v>
      </c>
      <c r="F15" s="127" t="s">
        <v>4027</v>
      </c>
    </row>
    <row r="16" spans="1:6" ht="38.25">
      <c r="B16" s="748" t="s">
        <v>4013</v>
      </c>
      <c r="C16" s="116" t="s">
        <v>4028</v>
      </c>
      <c r="D16" s="667" t="s">
        <v>4023</v>
      </c>
      <c r="E16" s="667" t="s">
        <v>4029</v>
      </c>
      <c r="F16" s="127" t="s">
        <v>4030</v>
      </c>
    </row>
    <row r="17" spans="2:6" ht="51">
      <c r="B17" s="748" t="s">
        <v>4013</v>
      </c>
      <c r="C17" s="116">
        <v>2024</v>
      </c>
      <c r="D17" s="667" t="s">
        <v>4004</v>
      </c>
      <c r="E17" s="667" t="s">
        <v>4059</v>
      </c>
      <c r="F17" s="127" t="s">
        <v>4031</v>
      </c>
    </row>
    <row r="18" spans="2:6" ht="153">
      <c r="B18" s="116" t="s">
        <v>4032</v>
      </c>
      <c r="C18" s="116">
        <v>2020</v>
      </c>
      <c r="D18" s="667" t="s">
        <v>4004</v>
      </c>
      <c r="E18" s="667" t="s">
        <v>4033</v>
      </c>
      <c r="F18" s="126" t="s">
        <v>4034</v>
      </c>
    </row>
    <row r="19" spans="2:6" ht="89.25">
      <c r="B19" s="749" t="s">
        <v>4035</v>
      </c>
      <c r="C19" s="116" t="s">
        <v>4036</v>
      </c>
      <c r="D19" s="667" t="s">
        <v>4037</v>
      </c>
      <c r="E19" s="667" t="s">
        <v>4038</v>
      </c>
      <c r="F19" s="126" t="s">
        <v>4039</v>
      </c>
    </row>
    <row r="20" spans="2:6" ht="89.25">
      <c r="B20" s="749" t="s">
        <v>4035</v>
      </c>
      <c r="C20" s="116">
        <v>2021</v>
      </c>
      <c r="D20" s="667" t="s">
        <v>4004</v>
      </c>
      <c r="E20" s="667" t="s">
        <v>4040</v>
      </c>
      <c r="F20" s="126" t="s">
        <v>4041</v>
      </c>
    </row>
    <row r="21" spans="2:6" ht="127.5">
      <c r="B21" s="749" t="s">
        <v>4035</v>
      </c>
      <c r="C21" s="116">
        <v>2020</v>
      </c>
      <c r="D21" s="667" t="s">
        <v>4004</v>
      </c>
      <c r="E21" s="667" t="s">
        <v>4042</v>
      </c>
      <c r="F21" s="126" t="s">
        <v>4043</v>
      </c>
    </row>
    <row r="22" spans="2:6" ht="89.25">
      <c r="B22" s="749" t="s">
        <v>4035</v>
      </c>
      <c r="C22" s="116">
        <v>2021</v>
      </c>
      <c r="D22" s="667" t="s">
        <v>4037</v>
      </c>
      <c r="E22" s="667" t="s">
        <v>4044</v>
      </c>
      <c r="F22" s="127" t="s">
        <v>4045</v>
      </c>
    </row>
    <row r="23" spans="2:6" ht="140.25">
      <c r="B23" s="750" t="s">
        <v>4046</v>
      </c>
      <c r="C23" s="116">
        <v>2021</v>
      </c>
      <c r="D23" s="667" t="s">
        <v>4037</v>
      </c>
      <c r="E23" s="751" t="s">
        <v>4047</v>
      </c>
      <c r="F23" s="127" t="s">
        <v>4048</v>
      </c>
    </row>
    <row r="24" spans="2:6" ht="127.5">
      <c r="B24" s="750" t="s">
        <v>4046</v>
      </c>
      <c r="C24" s="116">
        <v>2017</v>
      </c>
      <c r="D24" s="667" t="s">
        <v>4037</v>
      </c>
      <c r="E24" s="667" t="s">
        <v>4049</v>
      </c>
      <c r="F24" s="126" t="s">
        <v>4050</v>
      </c>
    </row>
    <row r="25" spans="2:6" ht="63.75">
      <c r="B25" s="750" t="s">
        <v>4046</v>
      </c>
      <c r="C25" s="116">
        <v>2020</v>
      </c>
      <c r="D25" s="667" t="s">
        <v>4014</v>
      </c>
      <c r="E25" s="667" t="s">
        <v>4051</v>
      </c>
      <c r="F25" s="126" t="s">
        <v>4052</v>
      </c>
    </row>
    <row r="26" spans="2:6" ht="63.75">
      <c r="B26" s="750" t="s">
        <v>4046</v>
      </c>
      <c r="C26" s="116">
        <v>2021</v>
      </c>
      <c r="D26" s="667" t="s">
        <v>4014</v>
      </c>
      <c r="E26" s="752" t="s">
        <v>4053</v>
      </c>
      <c r="F26" s="126" t="s">
        <v>4054</v>
      </c>
    </row>
    <row r="27" spans="2:6" ht="63.75">
      <c r="B27" s="750" t="s">
        <v>4046</v>
      </c>
      <c r="C27" s="116">
        <v>2021</v>
      </c>
      <c r="D27" s="667" t="s">
        <v>4014</v>
      </c>
      <c r="E27" s="667" t="s">
        <v>4055</v>
      </c>
      <c r="F27" s="126" t="s">
        <v>4056</v>
      </c>
    </row>
    <row r="28" spans="2:6" ht="127.5">
      <c r="B28" s="750" t="s">
        <v>4046</v>
      </c>
      <c r="C28" s="116">
        <v>2020</v>
      </c>
      <c r="D28" s="667" t="s">
        <v>4014</v>
      </c>
      <c r="E28" s="667" t="s">
        <v>4057</v>
      </c>
      <c r="F28" s="126" t="s">
        <v>4058</v>
      </c>
    </row>
  </sheetData>
  <hyperlinks>
    <hyperlink ref="F23" r:id="rId1" xr:uid="{8D8F10E8-852B-4CD6-978E-3DE35F37E299}"/>
    <hyperlink ref="F24" r:id="rId2" xr:uid="{854D7FE6-2DC7-4697-84CE-C50E0C9A8E13}"/>
    <hyperlink ref="F22" r:id="rId3" xr:uid="{83997DB2-01A0-4E0D-B2A9-E9DB40CD5A0F}"/>
    <hyperlink ref="F17" r:id="rId4" xr:uid="{B3618AE2-8952-4ED6-BF98-ABB672F7DD0B}"/>
    <hyperlink ref="F10" r:id="rId5" xr:uid="{93C5D176-03A0-451E-9A81-22B5D71FCB85}"/>
    <hyperlink ref="F15" r:id="rId6" xr:uid="{8721D258-3B60-443E-8CC6-1D7FC8509AB9}"/>
    <hyperlink ref="A1" location="Contents!A1" display="Table of Contents" xr:uid="{D6E53058-6F12-4CAF-BC8C-64C1545A9531}"/>
  </hyperlinks>
  <pageMargins left="0.7" right="0.7" top="0.75" bottom="0.75" header="0.3" footer="0.3"/>
  <pageSetup orientation="portrait" verticalDpi="0" r:id="rId7"/>
</worksheet>
</file>

<file path=xl/worksheets/sheet1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4336F1-EA0D-4DCA-BA8E-FEF1CA2A9BC0}">
  <sheetPr>
    <tabColor theme="7"/>
  </sheetPr>
  <dimension ref="A1:S229"/>
  <sheetViews>
    <sheetView zoomScaleNormal="100" workbookViewId="0"/>
  </sheetViews>
  <sheetFormatPr defaultColWidth="9.140625" defaultRowHeight="12.75"/>
  <cols>
    <col min="1" max="1" width="17" style="35" bestFit="1" customWidth="1"/>
    <col min="2" max="2" width="27.42578125" style="35" customWidth="1"/>
    <col min="3" max="3" width="11.5703125" style="35" customWidth="1"/>
    <col min="4" max="6" width="0" style="35" hidden="1" customWidth="1"/>
    <col min="7" max="7" width="20.5703125" style="35" hidden="1" customWidth="1"/>
    <col min="8" max="8" width="9.7109375" style="35" bestFit="1" customWidth="1"/>
    <col min="9" max="9" width="11.28515625" style="35" bestFit="1" customWidth="1"/>
    <col min="10" max="10" width="12" style="35" bestFit="1" customWidth="1"/>
    <col min="11" max="11" width="11.28515625" style="35" customWidth="1"/>
    <col min="12" max="12" width="11.5703125" style="35" customWidth="1"/>
    <col min="13" max="13" width="8.28515625" style="35" customWidth="1"/>
    <col min="14" max="16384" width="9.140625" style="35"/>
  </cols>
  <sheetData>
    <row r="1" spans="1:19" ht="15">
      <c r="A1" s="232" t="s">
        <v>3717</v>
      </c>
      <c r="B1" s="102" t="s">
        <v>4598</v>
      </c>
      <c r="C1" s="102"/>
      <c r="D1" s="102"/>
      <c r="E1" s="102"/>
      <c r="F1" s="102"/>
      <c r="G1" s="102"/>
      <c r="H1" s="102"/>
      <c r="I1" s="102"/>
      <c r="J1" s="102"/>
      <c r="K1" s="102"/>
      <c r="L1" s="102"/>
      <c r="M1" s="102"/>
      <c r="N1" s="102"/>
      <c r="O1" s="102"/>
      <c r="P1" s="102"/>
      <c r="Q1" s="102"/>
      <c r="R1" s="102"/>
      <c r="S1" s="102"/>
    </row>
    <row r="2" spans="1:19">
      <c r="B2" s="108" t="s">
        <v>4284</v>
      </c>
    </row>
    <row r="4" spans="1:19" ht="38.25">
      <c r="B4" s="235" t="s">
        <v>0</v>
      </c>
      <c r="C4" s="235" t="s">
        <v>3994</v>
      </c>
      <c r="D4" s="235" t="s">
        <v>4060</v>
      </c>
      <c r="E4" s="235" t="s">
        <v>4061</v>
      </c>
      <c r="F4" s="235" t="s">
        <v>4062</v>
      </c>
      <c r="G4" s="235" t="s">
        <v>4063</v>
      </c>
      <c r="H4" s="762" t="s">
        <v>4064</v>
      </c>
      <c r="I4" s="762" t="s">
        <v>4065</v>
      </c>
      <c r="J4" s="762" t="s">
        <v>4285</v>
      </c>
      <c r="K4" s="762" t="s">
        <v>4066</v>
      </c>
      <c r="L4" s="235" t="s">
        <v>1916</v>
      </c>
      <c r="M4" s="235" t="s">
        <v>4067</v>
      </c>
      <c r="N4" s="235" t="s">
        <v>4068</v>
      </c>
    </row>
    <row r="5" spans="1:19">
      <c r="B5" s="57" t="s">
        <v>16</v>
      </c>
      <c r="C5" s="760">
        <v>2016</v>
      </c>
      <c r="D5" s="55"/>
      <c r="E5" s="55"/>
      <c r="F5" s="55"/>
      <c r="G5" s="55"/>
      <c r="H5" s="57" t="s">
        <v>133</v>
      </c>
      <c r="I5" s="57" t="s">
        <v>133</v>
      </c>
      <c r="J5" s="49"/>
      <c r="K5" s="49"/>
      <c r="L5" s="49"/>
      <c r="M5" s="53" t="s">
        <v>4069</v>
      </c>
      <c r="N5" s="51"/>
    </row>
    <row r="6" spans="1:19">
      <c r="B6" s="57" t="s">
        <v>676</v>
      </c>
      <c r="C6" s="760">
        <v>2016</v>
      </c>
      <c r="D6" s="55"/>
      <c r="E6" s="55"/>
      <c r="F6" s="55"/>
      <c r="G6" s="55"/>
      <c r="H6" s="49"/>
      <c r="I6" s="57" t="s">
        <v>133</v>
      </c>
      <c r="J6" s="49"/>
      <c r="K6" s="49"/>
      <c r="L6" s="49"/>
      <c r="M6" s="53" t="s">
        <v>4070</v>
      </c>
      <c r="N6" s="51"/>
    </row>
    <row r="7" spans="1:19">
      <c r="B7" s="57" t="s">
        <v>32</v>
      </c>
      <c r="C7" s="760">
        <v>2016</v>
      </c>
      <c r="D7" s="55"/>
      <c r="E7" s="55"/>
      <c r="F7" s="55"/>
      <c r="G7" s="55"/>
      <c r="H7" s="57" t="s">
        <v>133</v>
      </c>
      <c r="I7" s="57" t="s">
        <v>133</v>
      </c>
      <c r="J7" s="57" t="s">
        <v>133</v>
      </c>
      <c r="K7" s="57" t="s">
        <v>133</v>
      </c>
      <c r="L7" s="49"/>
      <c r="M7" s="53" t="s">
        <v>4071</v>
      </c>
      <c r="N7" s="51"/>
    </row>
    <row r="8" spans="1:19">
      <c r="B8" s="57" t="s">
        <v>4072</v>
      </c>
      <c r="C8" s="57" t="s">
        <v>507</v>
      </c>
      <c r="D8" s="55"/>
      <c r="E8" s="55"/>
      <c r="F8" s="55"/>
      <c r="G8" s="55"/>
      <c r="H8" s="49"/>
      <c r="I8" s="49"/>
      <c r="J8" s="49"/>
      <c r="K8" s="49"/>
      <c r="L8" s="49"/>
      <c r="M8" s="51"/>
      <c r="N8" s="51"/>
    </row>
    <row r="9" spans="1:19">
      <c r="B9" s="57" t="s">
        <v>552</v>
      </c>
      <c r="C9" s="760" t="s">
        <v>4073</v>
      </c>
      <c r="D9" s="55"/>
      <c r="E9" s="55" t="s">
        <v>330</v>
      </c>
      <c r="F9" s="55"/>
      <c r="G9" s="55"/>
      <c r="H9" s="130" t="s">
        <v>133</v>
      </c>
      <c r="I9" s="57" t="s">
        <v>133</v>
      </c>
      <c r="J9" s="186" t="s">
        <v>133</v>
      </c>
      <c r="K9" s="49"/>
      <c r="L9" s="49"/>
      <c r="M9" s="53" t="s">
        <v>4074</v>
      </c>
      <c r="N9" s="53" t="s">
        <v>4075</v>
      </c>
    </row>
    <row r="10" spans="1:19">
      <c r="B10" s="57" t="s">
        <v>393</v>
      </c>
      <c r="C10" s="760" t="s">
        <v>4076</v>
      </c>
      <c r="D10" s="55" t="s">
        <v>330</v>
      </c>
      <c r="E10" s="55"/>
      <c r="F10" s="55"/>
      <c r="G10" s="55"/>
      <c r="H10" s="49"/>
      <c r="I10" s="57" t="s">
        <v>133</v>
      </c>
      <c r="J10" s="49"/>
      <c r="K10" s="49"/>
      <c r="L10" s="49"/>
      <c r="M10" s="53" t="s">
        <v>4077</v>
      </c>
      <c r="N10" s="53" t="s">
        <v>4078</v>
      </c>
    </row>
    <row r="11" spans="1:19">
      <c r="B11" s="57" t="s">
        <v>553</v>
      </c>
      <c r="C11" s="760">
        <v>2016</v>
      </c>
      <c r="D11" s="55"/>
      <c r="E11" s="55"/>
      <c r="F11" s="55"/>
      <c r="G11" s="55"/>
      <c r="H11" s="57" t="s">
        <v>133</v>
      </c>
      <c r="I11" s="57" t="s">
        <v>133</v>
      </c>
      <c r="J11" s="49"/>
      <c r="K11" s="57" t="s">
        <v>133</v>
      </c>
      <c r="L11" s="49"/>
      <c r="M11" s="53" t="s">
        <v>4079</v>
      </c>
      <c r="N11" s="51"/>
    </row>
    <row r="12" spans="1:19">
      <c r="B12" s="57" t="s">
        <v>69</v>
      </c>
      <c r="C12" s="760" t="s">
        <v>4080</v>
      </c>
      <c r="D12" s="55"/>
      <c r="E12" s="55"/>
      <c r="F12" s="55" t="s">
        <v>330</v>
      </c>
      <c r="G12" s="55"/>
      <c r="H12" s="57" t="s">
        <v>133</v>
      </c>
      <c r="I12" s="49"/>
      <c r="J12" s="49"/>
      <c r="K12" s="49"/>
      <c r="L12" s="57" t="s">
        <v>133</v>
      </c>
      <c r="M12" s="53" t="s">
        <v>4081</v>
      </c>
      <c r="N12" s="53" t="s">
        <v>4082</v>
      </c>
    </row>
    <row r="13" spans="1:19">
      <c r="B13" s="57" t="s">
        <v>678</v>
      </c>
      <c r="C13" s="760">
        <v>2017</v>
      </c>
      <c r="D13" s="55"/>
      <c r="E13" s="55"/>
      <c r="F13" s="55"/>
      <c r="G13" s="55"/>
      <c r="H13" s="57" t="s">
        <v>133</v>
      </c>
      <c r="I13" s="57" t="s">
        <v>133</v>
      </c>
      <c r="J13" s="49"/>
      <c r="K13" s="49"/>
      <c r="L13" s="49"/>
      <c r="M13" s="53" t="s">
        <v>4083</v>
      </c>
      <c r="N13" s="51"/>
    </row>
    <row r="14" spans="1:19">
      <c r="B14" s="57" t="s">
        <v>272</v>
      </c>
      <c r="C14" s="57" t="s">
        <v>507</v>
      </c>
      <c r="D14" s="55"/>
      <c r="E14" s="55"/>
      <c r="F14" s="55"/>
      <c r="G14" s="55"/>
      <c r="H14" s="49"/>
      <c r="I14" s="49"/>
      <c r="J14" s="49"/>
      <c r="K14" s="49"/>
      <c r="L14" s="49"/>
      <c r="M14" s="51"/>
      <c r="N14" s="51"/>
    </row>
    <row r="15" spans="1:19">
      <c r="B15" s="57" t="s">
        <v>132</v>
      </c>
      <c r="C15" s="760" t="s">
        <v>4084</v>
      </c>
      <c r="D15" s="55"/>
      <c r="E15" s="55" t="s">
        <v>330</v>
      </c>
      <c r="F15" s="55"/>
      <c r="G15" s="55"/>
      <c r="H15" s="57" t="s">
        <v>133</v>
      </c>
      <c r="I15" s="57" t="s">
        <v>133</v>
      </c>
      <c r="J15" s="49"/>
      <c r="K15" s="49"/>
      <c r="L15" s="49"/>
      <c r="M15" s="53" t="s">
        <v>4085</v>
      </c>
      <c r="N15" s="53" t="s">
        <v>4086</v>
      </c>
    </row>
    <row r="16" spans="1:19">
      <c r="B16" s="57" t="s">
        <v>134</v>
      </c>
      <c r="C16" s="760" t="s">
        <v>4087</v>
      </c>
      <c r="D16" s="55"/>
      <c r="E16" s="55" t="s">
        <v>330</v>
      </c>
      <c r="F16" s="55"/>
      <c r="G16" s="55"/>
      <c r="H16" s="130" t="s">
        <v>133</v>
      </c>
      <c r="I16" s="130"/>
      <c r="J16" s="49"/>
      <c r="K16" s="49"/>
      <c r="L16" s="57" t="s">
        <v>133</v>
      </c>
      <c r="M16" s="53" t="s">
        <v>4088</v>
      </c>
      <c r="N16" s="53" t="s">
        <v>4089</v>
      </c>
    </row>
    <row r="17" spans="2:14">
      <c r="B17" s="57" t="s">
        <v>679</v>
      </c>
      <c r="C17" s="760">
        <v>2017</v>
      </c>
      <c r="D17" s="55"/>
      <c r="E17" s="55"/>
      <c r="F17" s="55"/>
      <c r="G17" s="55"/>
      <c r="H17" s="57" t="s">
        <v>133</v>
      </c>
      <c r="I17" s="57" t="s">
        <v>133</v>
      </c>
      <c r="J17" s="57" t="s">
        <v>133</v>
      </c>
      <c r="K17" s="57" t="s">
        <v>133</v>
      </c>
      <c r="L17" s="49"/>
      <c r="M17" s="53" t="s">
        <v>4090</v>
      </c>
      <c r="N17" s="51"/>
    </row>
    <row r="18" spans="2:14">
      <c r="B18" s="57" t="s">
        <v>569</v>
      </c>
      <c r="C18" s="760">
        <v>2016</v>
      </c>
      <c r="D18" s="55"/>
      <c r="E18" s="55"/>
      <c r="F18" s="55"/>
      <c r="G18" s="55"/>
      <c r="H18" s="49"/>
      <c r="I18" s="57" t="s">
        <v>133</v>
      </c>
      <c r="J18" s="49"/>
      <c r="K18" s="49"/>
      <c r="L18" s="49"/>
      <c r="M18" s="53" t="s">
        <v>4091</v>
      </c>
      <c r="N18" s="51"/>
    </row>
    <row r="19" spans="2:14">
      <c r="B19" s="57" t="s">
        <v>570</v>
      </c>
      <c r="C19" s="760">
        <v>2016</v>
      </c>
      <c r="D19" s="55"/>
      <c r="E19" s="55"/>
      <c r="F19" s="55"/>
      <c r="G19" s="55"/>
      <c r="H19" s="57" t="s">
        <v>133</v>
      </c>
      <c r="I19" s="57" t="s">
        <v>133</v>
      </c>
      <c r="J19" s="49"/>
      <c r="K19" s="49"/>
      <c r="L19" s="49"/>
      <c r="M19" s="53" t="s">
        <v>4092</v>
      </c>
      <c r="N19" s="51"/>
    </row>
    <row r="20" spans="2:14">
      <c r="B20" s="57" t="s">
        <v>12</v>
      </c>
      <c r="C20" s="760" t="s">
        <v>4084</v>
      </c>
      <c r="D20" s="55"/>
      <c r="E20" s="55" t="s">
        <v>330</v>
      </c>
      <c r="F20" s="55"/>
      <c r="G20" s="55"/>
      <c r="H20" s="57" t="s">
        <v>133</v>
      </c>
      <c r="I20" s="57" t="s">
        <v>133</v>
      </c>
      <c r="J20" s="186" t="s">
        <v>133</v>
      </c>
      <c r="K20" s="49"/>
      <c r="L20" s="49"/>
      <c r="M20" s="53" t="s">
        <v>3054</v>
      </c>
      <c r="N20" s="53" t="s">
        <v>4093</v>
      </c>
    </row>
    <row r="21" spans="2:14">
      <c r="B21" s="57" t="s">
        <v>278</v>
      </c>
      <c r="C21" s="760">
        <v>2016</v>
      </c>
      <c r="D21" s="55"/>
      <c r="E21" s="55"/>
      <c r="F21" s="55"/>
      <c r="G21" s="55"/>
      <c r="H21" s="57" t="s">
        <v>133</v>
      </c>
      <c r="I21" s="57" t="s">
        <v>133</v>
      </c>
      <c r="J21" s="57" t="s">
        <v>133</v>
      </c>
      <c r="K21" s="57" t="s">
        <v>133</v>
      </c>
      <c r="L21" s="49"/>
      <c r="M21" s="53" t="s">
        <v>4094</v>
      </c>
      <c r="N21" s="51"/>
    </row>
    <row r="22" spans="2:14">
      <c r="B22" s="57" t="s">
        <v>680</v>
      </c>
      <c r="C22" s="760">
        <v>2016</v>
      </c>
      <c r="D22" s="55"/>
      <c r="E22" s="55"/>
      <c r="F22" s="55"/>
      <c r="G22" s="55"/>
      <c r="H22" s="49"/>
      <c r="I22" s="49"/>
      <c r="J22" s="49"/>
      <c r="K22" s="49"/>
      <c r="L22" s="57" t="s">
        <v>133</v>
      </c>
      <c r="M22" s="53" t="s">
        <v>4095</v>
      </c>
      <c r="N22" s="51"/>
    </row>
    <row r="23" spans="2:14">
      <c r="B23" s="57" t="s">
        <v>136</v>
      </c>
      <c r="C23" s="760" t="s">
        <v>4087</v>
      </c>
      <c r="D23" s="55"/>
      <c r="E23" s="55" t="s">
        <v>330</v>
      </c>
      <c r="F23" s="55"/>
      <c r="G23" s="55"/>
      <c r="H23" s="130" t="s">
        <v>133</v>
      </c>
      <c r="I23" s="130"/>
      <c r="J23" s="49"/>
      <c r="K23" s="49"/>
      <c r="L23" s="57" t="s">
        <v>133</v>
      </c>
      <c r="M23" s="53" t="s">
        <v>4088</v>
      </c>
      <c r="N23" s="53" t="s">
        <v>4089</v>
      </c>
    </row>
    <row r="24" spans="2:14">
      <c r="B24" s="57" t="s">
        <v>681</v>
      </c>
      <c r="C24" s="760">
        <v>2016</v>
      </c>
      <c r="D24" s="55"/>
      <c r="E24" s="55"/>
      <c r="F24" s="55"/>
      <c r="G24" s="55"/>
      <c r="H24" s="57" t="s">
        <v>133</v>
      </c>
      <c r="I24" s="57" t="s">
        <v>133</v>
      </c>
      <c r="J24" s="49"/>
      <c r="K24" s="57" t="s">
        <v>133</v>
      </c>
      <c r="L24" s="49"/>
      <c r="M24" s="53" t="s">
        <v>4096</v>
      </c>
      <c r="N24" s="51"/>
    </row>
    <row r="25" spans="2:14">
      <c r="B25" s="57" t="s">
        <v>22</v>
      </c>
      <c r="C25" s="760">
        <v>2018</v>
      </c>
      <c r="D25" s="55"/>
      <c r="E25" s="55"/>
      <c r="F25" s="55"/>
      <c r="G25" s="55"/>
      <c r="H25" s="57" t="s">
        <v>133</v>
      </c>
      <c r="I25" s="57" t="s">
        <v>133</v>
      </c>
      <c r="J25" s="57" t="s">
        <v>133</v>
      </c>
      <c r="K25" s="57" t="s">
        <v>133</v>
      </c>
      <c r="L25" s="49"/>
      <c r="M25" s="53" t="s">
        <v>4097</v>
      </c>
      <c r="N25" s="51"/>
    </row>
    <row r="26" spans="2:14">
      <c r="B26" s="57" t="s">
        <v>3471</v>
      </c>
      <c r="C26" s="57" t="s">
        <v>507</v>
      </c>
      <c r="D26" s="55"/>
      <c r="E26" s="55"/>
      <c r="F26" s="55"/>
      <c r="G26" s="55"/>
      <c r="H26" s="49"/>
      <c r="I26" s="49"/>
      <c r="J26" s="49"/>
      <c r="K26" s="49"/>
      <c r="L26" s="49"/>
      <c r="M26" s="51"/>
      <c r="N26" s="51"/>
    </row>
    <row r="27" spans="2:14">
      <c r="B27" s="57" t="s">
        <v>25</v>
      </c>
      <c r="C27" s="760">
        <v>2017</v>
      </c>
      <c r="D27" s="55"/>
      <c r="E27" s="55"/>
      <c r="F27" s="55"/>
      <c r="G27" s="55"/>
      <c r="H27" s="57" t="s">
        <v>133</v>
      </c>
      <c r="I27" s="57" t="s">
        <v>133</v>
      </c>
      <c r="J27" s="49"/>
      <c r="K27" s="57" t="s">
        <v>133</v>
      </c>
      <c r="L27" s="49"/>
      <c r="M27" s="53" t="s">
        <v>4098</v>
      </c>
      <c r="N27" s="51"/>
    </row>
    <row r="28" spans="2:14">
      <c r="B28" s="57" t="s">
        <v>73</v>
      </c>
      <c r="C28" s="760">
        <v>2016</v>
      </c>
      <c r="D28" s="55"/>
      <c r="E28" s="55"/>
      <c r="F28" s="55"/>
      <c r="G28" s="55"/>
      <c r="H28" s="57" t="s">
        <v>133</v>
      </c>
      <c r="I28" s="57" t="s">
        <v>133</v>
      </c>
      <c r="J28" s="49"/>
      <c r="K28" s="49"/>
      <c r="L28" s="49"/>
      <c r="M28" s="53" t="s">
        <v>1965</v>
      </c>
      <c r="N28" s="51"/>
    </row>
    <row r="29" spans="2:14">
      <c r="B29" s="57" t="s">
        <v>682</v>
      </c>
      <c r="C29" s="760">
        <v>2017</v>
      </c>
      <c r="D29" s="55"/>
      <c r="E29" s="55"/>
      <c r="F29" s="55"/>
      <c r="G29" s="55"/>
      <c r="H29" s="57" t="s">
        <v>133</v>
      </c>
      <c r="I29" s="57" t="s">
        <v>133</v>
      </c>
      <c r="J29" s="57" t="s">
        <v>133</v>
      </c>
      <c r="K29" s="49"/>
      <c r="L29" s="49"/>
      <c r="M29" s="53" t="s">
        <v>4099</v>
      </c>
      <c r="N29" s="51"/>
    </row>
    <row r="30" spans="2:14">
      <c r="B30" s="57" t="s">
        <v>684</v>
      </c>
      <c r="C30" s="760">
        <v>2016</v>
      </c>
      <c r="D30" s="55"/>
      <c r="E30" s="55"/>
      <c r="F30" s="55"/>
      <c r="G30" s="55"/>
      <c r="H30" s="49"/>
      <c r="I30" s="49"/>
      <c r="J30" s="49"/>
      <c r="K30" s="49"/>
      <c r="L30" s="57" t="s">
        <v>133</v>
      </c>
      <c r="M30" s="53" t="s">
        <v>4100</v>
      </c>
      <c r="N30" s="51"/>
    </row>
    <row r="31" spans="2:14">
      <c r="B31" s="57" t="s">
        <v>72</v>
      </c>
      <c r="C31" s="761">
        <v>44086</v>
      </c>
      <c r="D31" s="55"/>
      <c r="E31" s="55" t="s">
        <v>330</v>
      </c>
      <c r="F31" s="55"/>
      <c r="G31" s="55"/>
      <c r="H31" s="186" t="s">
        <v>133</v>
      </c>
      <c r="I31" s="57" t="s">
        <v>133</v>
      </c>
      <c r="J31" s="49"/>
      <c r="K31" s="130" t="s">
        <v>133</v>
      </c>
      <c r="L31" s="49"/>
      <c r="M31" s="53" t="s">
        <v>937</v>
      </c>
      <c r="N31" s="53" t="s">
        <v>4101</v>
      </c>
    </row>
    <row r="32" spans="2:14">
      <c r="B32" s="57" t="s">
        <v>575</v>
      </c>
      <c r="C32" s="760" t="s">
        <v>4080</v>
      </c>
      <c r="D32" s="55" t="s">
        <v>330</v>
      </c>
      <c r="E32" s="55"/>
      <c r="F32" s="55"/>
      <c r="G32" s="55"/>
      <c r="H32" s="57" t="s">
        <v>133</v>
      </c>
      <c r="I32" s="57" t="s">
        <v>133</v>
      </c>
      <c r="J32" s="49"/>
      <c r="K32" s="49"/>
      <c r="L32" s="186" t="s">
        <v>133</v>
      </c>
      <c r="M32" s="53" t="s">
        <v>4077</v>
      </c>
      <c r="N32" s="53" t="s">
        <v>4102</v>
      </c>
    </row>
    <row r="33" spans="2:14">
      <c r="B33" s="57" t="s">
        <v>137</v>
      </c>
      <c r="C33" s="760" t="s">
        <v>4087</v>
      </c>
      <c r="D33" s="55"/>
      <c r="E33" s="55" t="s">
        <v>330</v>
      </c>
      <c r="F33" s="55"/>
      <c r="G33" s="55"/>
      <c r="H33" s="130" t="s">
        <v>133</v>
      </c>
      <c r="I33" s="130"/>
      <c r="J33" s="49"/>
      <c r="K33" s="49"/>
      <c r="L33" s="57" t="s">
        <v>133</v>
      </c>
      <c r="M33" s="53" t="s">
        <v>4088</v>
      </c>
      <c r="N33" s="53" t="s">
        <v>4089</v>
      </c>
    </row>
    <row r="34" spans="2:14">
      <c r="B34" s="57" t="s">
        <v>36</v>
      </c>
      <c r="C34" s="57" t="s">
        <v>4103</v>
      </c>
      <c r="D34" s="55"/>
      <c r="E34" s="55"/>
      <c r="F34" s="55"/>
      <c r="G34" s="55"/>
      <c r="H34" s="57" t="s">
        <v>133</v>
      </c>
      <c r="I34" s="57" t="s">
        <v>133</v>
      </c>
      <c r="J34" s="49"/>
      <c r="K34" s="49"/>
      <c r="L34" s="49"/>
      <c r="M34" s="53" t="s">
        <v>4077</v>
      </c>
      <c r="N34" s="51"/>
    </row>
    <row r="35" spans="2:14">
      <c r="B35" s="57" t="s">
        <v>770</v>
      </c>
      <c r="C35" s="760">
        <v>2018</v>
      </c>
      <c r="D35" s="55"/>
      <c r="E35" s="55"/>
      <c r="F35" s="55"/>
      <c r="G35" s="55"/>
      <c r="H35" s="57" t="s">
        <v>133</v>
      </c>
      <c r="I35" s="57" t="s">
        <v>133</v>
      </c>
      <c r="J35" s="49"/>
      <c r="K35" s="49"/>
      <c r="L35" s="49"/>
      <c r="M35" s="53" t="s">
        <v>4077</v>
      </c>
      <c r="N35" s="51"/>
    </row>
    <row r="36" spans="2:14">
      <c r="B36" s="57" t="s">
        <v>26</v>
      </c>
      <c r="C36" s="57" t="s">
        <v>4103</v>
      </c>
      <c r="D36" s="55"/>
      <c r="E36" s="55"/>
      <c r="F36" s="55"/>
      <c r="G36" s="55"/>
      <c r="H36" s="57" t="s">
        <v>133</v>
      </c>
      <c r="I36" s="57" t="s">
        <v>133</v>
      </c>
      <c r="J36" s="49"/>
      <c r="K36" s="49"/>
      <c r="L36" s="49"/>
      <c r="M36" s="53" t="s">
        <v>4077</v>
      </c>
      <c r="N36" s="51"/>
    </row>
    <row r="37" spans="2:14">
      <c r="B37" s="57" t="s">
        <v>61</v>
      </c>
      <c r="C37" s="760" t="s">
        <v>4084</v>
      </c>
      <c r="D37" s="55"/>
      <c r="E37" s="55" t="s">
        <v>330</v>
      </c>
      <c r="F37" s="55"/>
      <c r="G37" s="55"/>
      <c r="H37" s="57" t="s">
        <v>133</v>
      </c>
      <c r="I37" s="57" t="s">
        <v>133</v>
      </c>
      <c r="J37" s="130" t="s">
        <v>133</v>
      </c>
      <c r="K37" s="49"/>
      <c r="L37" s="49"/>
      <c r="M37" s="53" t="s">
        <v>4104</v>
      </c>
      <c r="N37" s="53" t="s">
        <v>4105</v>
      </c>
    </row>
    <row r="38" spans="2:14">
      <c r="B38" s="57" t="s">
        <v>21</v>
      </c>
      <c r="C38" s="57" t="s">
        <v>4103</v>
      </c>
      <c r="D38" s="55"/>
      <c r="E38" s="55"/>
      <c r="F38" s="55"/>
      <c r="G38" s="55"/>
      <c r="H38" s="49"/>
      <c r="I38" s="57" t="s">
        <v>133</v>
      </c>
      <c r="J38" s="49"/>
      <c r="K38" s="49"/>
      <c r="L38" s="49"/>
      <c r="M38" s="53" t="s">
        <v>4077</v>
      </c>
      <c r="N38" s="51"/>
    </row>
    <row r="39" spans="2:14">
      <c r="B39" s="57" t="s">
        <v>138</v>
      </c>
      <c r="C39" s="57" t="s">
        <v>4103</v>
      </c>
      <c r="D39" s="55"/>
      <c r="E39" s="55"/>
      <c r="F39" s="55"/>
      <c r="G39" s="55"/>
      <c r="H39" s="57" t="s">
        <v>133</v>
      </c>
      <c r="I39" s="57" t="s">
        <v>133</v>
      </c>
      <c r="J39" s="49"/>
      <c r="K39" s="49"/>
      <c r="L39" s="49"/>
      <c r="M39" s="53" t="s">
        <v>4077</v>
      </c>
      <c r="N39" s="51"/>
    </row>
    <row r="40" spans="2:14">
      <c r="B40" s="57" t="s">
        <v>4106</v>
      </c>
      <c r="C40" s="57" t="s">
        <v>507</v>
      </c>
      <c r="D40" s="55"/>
      <c r="E40" s="55"/>
      <c r="F40" s="55"/>
      <c r="G40" s="55"/>
      <c r="H40" s="49"/>
      <c r="I40" s="49"/>
      <c r="J40" s="49"/>
      <c r="K40" s="49"/>
      <c r="L40" s="49"/>
      <c r="M40" s="51"/>
      <c r="N40" s="51"/>
    </row>
    <row r="41" spans="2:14">
      <c r="B41" s="57" t="s">
        <v>771</v>
      </c>
      <c r="C41" s="57" t="s">
        <v>4103</v>
      </c>
      <c r="D41" s="55"/>
      <c r="E41" s="55"/>
      <c r="F41" s="55"/>
      <c r="G41" s="55"/>
      <c r="H41" s="57" t="s">
        <v>133</v>
      </c>
      <c r="I41" s="57" t="s">
        <v>133</v>
      </c>
      <c r="J41" s="49"/>
      <c r="K41" s="49"/>
      <c r="L41" s="49"/>
      <c r="M41" s="53" t="s">
        <v>4077</v>
      </c>
      <c r="N41" s="51"/>
    </row>
    <row r="42" spans="2:14">
      <c r="B42" s="57" t="s">
        <v>65</v>
      </c>
      <c r="C42" s="57" t="s">
        <v>4103</v>
      </c>
      <c r="D42" s="55"/>
      <c r="E42" s="55"/>
      <c r="F42" s="55"/>
      <c r="G42" s="55"/>
      <c r="H42" s="49"/>
      <c r="I42" s="57" t="s">
        <v>133</v>
      </c>
      <c r="J42" s="49"/>
      <c r="K42" s="49"/>
      <c r="L42" s="49"/>
      <c r="M42" s="53" t="s">
        <v>4077</v>
      </c>
      <c r="N42" s="51"/>
    </row>
    <row r="43" spans="2:14">
      <c r="B43" s="57" t="s">
        <v>4107</v>
      </c>
      <c r="C43" s="57" t="s">
        <v>507</v>
      </c>
      <c r="D43" s="55"/>
      <c r="E43" s="55"/>
      <c r="F43" s="55"/>
      <c r="G43" s="55"/>
      <c r="H43" s="49"/>
      <c r="I43" s="49"/>
      <c r="J43" s="49"/>
      <c r="K43" s="49"/>
      <c r="L43" s="49"/>
      <c r="M43" s="51"/>
      <c r="N43" s="51"/>
    </row>
    <row r="44" spans="2:14">
      <c r="B44" s="57" t="s">
        <v>139</v>
      </c>
      <c r="C44" s="761">
        <v>44078</v>
      </c>
      <c r="D44" s="55"/>
      <c r="E44" s="55" t="s">
        <v>330</v>
      </c>
      <c r="F44" s="55"/>
      <c r="G44" s="55"/>
      <c r="H44" s="130" t="s">
        <v>133</v>
      </c>
      <c r="I44" s="57" t="s">
        <v>133</v>
      </c>
      <c r="J44" s="49"/>
      <c r="K44" s="49"/>
      <c r="L44" s="49"/>
      <c r="M44" s="53" t="s">
        <v>4108</v>
      </c>
      <c r="N44" s="53" t="s">
        <v>4109</v>
      </c>
    </row>
    <row r="45" spans="2:14">
      <c r="B45" s="57" t="s">
        <v>89</v>
      </c>
      <c r="C45" s="760">
        <v>2016</v>
      </c>
      <c r="D45" s="55"/>
      <c r="E45" s="55"/>
      <c r="F45" s="55"/>
      <c r="G45" s="55"/>
      <c r="H45" s="57" t="s">
        <v>133</v>
      </c>
      <c r="I45" s="57" t="s">
        <v>133</v>
      </c>
      <c r="J45" s="57" t="s">
        <v>133</v>
      </c>
      <c r="K45" s="57" t="s">
        <v>133</v>
      </c>
      <c r="L45" s="49"/>
      <c r="M45" s="53" t="s">
        <v>4110</v>
      </c>
      <c r="N45" s="51"/>
    </row>
    <row r="46" spans="2:14">
      <c r="B46" s="57" t="s">
        <v>57</v>
      </c>
      <c r="C46" s="760" t="s">
        <v>4080</v>
      </c>
      <c r="D46" s="55"/>
      <c r="E46" s="55" t="s">
        <v>330</v>
      </c>
      <c r="F46" s="55"/>
      <c r="G46" s="55"/>
      <c r="H46" s="57" t="s">
        <v>133</v>
      </c>
      <c r="I46" s="57" t="s">
        <v>133</v>
      </c>
      <c r="J46" s="49"/>
      <c r="K46" s="49"/>
      <c r="L46" s="49"/>
      <c r="M46" s="53" t="s">
        <v>4111</v>
      </c>
      <c r="N46" s="53" t="s">
        <v>4112</v>
      </c>
    </row>
    <row r="47" spans="2:14">
      <c r="B47" s="57" t="s">
        <v>772</v>
      </c>
      <c r="C47" s="57" t="s">
        <v>4103</v>
      </c>
      <c r="D47" s="55"/>
      <c r="E47" s="55"/>
      <c r="F47" s="55"/>
      <c r="G47" s="55"/>
      <c r="H47" s="49"/>
      <c r="I47" s="57" t="s">
        <v>133</v>
      </c>
      <c r="J47" s="49"/>
      <c r="K47" s="49"/>
      <c r="L47" s="49"/>
      <c r="M47" s="53" t="s">
        <v>4077</v>
      </c>
      <c r="N47" s="51"/>
    </row>
    <row r="48" spans="2:14">
      <c r="B48" s="57" t="s">
        <v>4113</v>
      </c>
      <c r="C48" s="57" t="s">
        <v>4103</v>
      </c>
      <c r="D48" s="55"/>
      <c r="E48" s="55"/>
      <c r="F48" s="55"/>
      <c r="G48" s="55"/>
      <c r="H48" s="49"/>
      <c r="I48" s="57" t="s">
        <v>133</v>
      </c>
      <c r="J48" s="49"/>
      <c r="K48" s="49"/>
      <c r="L48" s="49"/>
      <c r="M48" s="53" t="s">
        <v>4077</v>
      </c>
      <c r="N48" s="51"/>
    </row>
    <row r="49" spans="2:14">
      <c r="B49" s="57" t="s">
        <v>4114</v>
      </c>
      <c r="C49" s="57" t="s">
        <v>4103</v>
      </c>
      <c r="D49" s="55"/>
      <c r="E49" s="55"/>
      <c r="F49" s="55"/>
      <c r="G49" s="55"/>
      <c r="H49" s="49"/>
      <c r="I49" s="57" t="s">
        <v>133</v>
      </c>
      <c r="J49" s="49"/>
      <c r="K49" s="49"/>
      <c r="L49" s="49"/>
      <c r="M49" s="53" t="s">
        <v>4077</v>
      </c>
      <c r="N49" s="51"/>
    </row>
    <row r="50" spans="2:14">
      <c r="B50" s="57" t="s">
        <v>289</v>
      </c>
      <c r="C50" s="57" t="s">
        <v>4103</v>
      </c>
      <c r="D50" s="55"/>
      <c r="E50" s="55"/>
      <c r="F50" s="55"/>
      <c r="G50" s="55"/>
      <c r="H50" s="57" t="s">
        <v>133</v>
      </c>
      <c r="I50" s="57" t="s">
        <v>133</v>
      </c>
      <c r="J50" s="49"/>
      <c r="K50" s="49"/>
      <c r="L50" s="49"/>
      <c r="M50" s="53" t="s">
        <v>4077</v>
      </c>
      <c r="N50" s="51"/>
    </row>
    <row r="51" spans="2:14">
      <c r="B51" s="57" t="s">
        <v>140</v>
      </c>
      <c r="C51" s="760" t="s">
        <v>4115</v>
      </c>
      <c r="D51" s="55"/>
      <c r="E51" s="55" t="s">
        <v>330</v>
      </c>
      <c r="F51" s="55"/>
      <c r="G51" s="55"/>
      <c r="H51" s="57" t="s">
        <v>133</v>
      </c>
      <c r="I51" s="57" t="s">
        <v>133</v>
      </c>
      <c r="J51" s="49"/>
      <c r="K51" s="49"/>
      <c r="L51" s="49"/>
      <c r="M51" s="53" t="s">
        <v>4077</v>
      </c>
      <c r="N51" s="53" t="s">
        <v>2014</v>
      </c>
    </row>
    <row r="52" spans="2:14">
      <c r="B52" s="57" t="s">
        <v>4116</v>
      </c>
      <c r="C52" s="57" t="s">
        <v>4103</v>
      </c>
      <c r="D52" s="55"/>
      <c r="E52" s="55"/>
      <c r="F52" s="55"/>
      <c r="G52" s="55"/>
      <c r="H52" s="49"/>
      <c r="I52" s="57" t="s">
        <v>133</v>
      </c>
      <c r="J52" s="49"/>
      <c r="K52" s="49"/>
      <c r="L52" s="49"/>
      <c r="M52" s="53" t="s">
        <v>4117</v>
      </c>
      <c r="N52" s="51"/>
    </row>
    <row r="53" spans="2:14">
      <c r="B53" s="57" t="s">
        <v>370</v>
      </c>
      <c r="C53" s="760" t="s">
        <v>4087</v>
      </c>
      <c r="D53" s="55"/>
      <c r="E53" s="55" t="s">
        <v>330</v>
      </c>
      <c r="F53" s="55"/>
      <c r="G53" s="55"/>
      <c r="H53" s="130" t="s">
        <v>133</v>
      </c>
      <c r="I53" s="130"/>
      <c r="J53" s="49"/>
      <c r="K53" s="49"/>
      <c r="L53" s="57" t="s">
        <v>133</v>
      </c>
      <c r="M53" s="53" t="s">
        <v>4088</v>
      </c>
      <c r="N53" s="53" t="s">
        <v>4089</v>
      </c>
    </row>
    <row r="54" spans="2:14">
      <c r="B54" s="57" t="s">
        <v>31</v>
      </c>
      <c r="C54" s="761">
        <v>44116</v>
      </c>
      <c r="D54" s="55"/>
      <c r="E54" s="55" t="s">
        <v>330</v>
      </c>
      <c r="F54" s="55"/>
      <c r="G54" s="55"/>
      <c r="H54" s="130" t="s">
        <v>133</v>
      </c>
      <c r="I54" s="57" t="s">
        <v>133</v>
      </c>
      <c r="J54" s="49"/>
      <c r="K54" s="49"/>
      <c r="L54" s="49"/>
      <c r="M54" s="53" t="s">
        <v>4077</v>
      </c>
      <c r="N54" s="53" t="s">
        <v>4118</v>
      </c>
    </row>
    <row r="55" spans="2:14">
      <c r="B55" s="57" t="s">
        <v>4119</v>
      </c>
      <c r="C55" s="57" t="s">
        <v>507</v>
      </c>
      <c r="D55" s="55"/>
      <c r="E55" s="55"/>
      <c r="F55" s="55"/>
      <c r="G55" s="55"/>
      <c r="H55" s="49"/>
      <c r="I55" s="49"/>
      <c r="J55" s="49"/>
      <c r="K55" s="49"/>
      <c r="L55" s="49"/>
      <c r="M55" s="51"/>
      <c r="N55" s="51"/>
    </row>
    <row r="56" spans="2:14">
      <c r="B56" s="57" t="s">
        <v>141</v>
      </c>
      <c r="C56" s="760" t="s">
        <v>4087</v>
      </c>
      <c r="D56" s="55"/>
      <c r="E56" s="55" t="s">
        <v>330</v>
      </c>
      <c r="F56" s="55"/>
      <c r="G56" s="55"/>
      <c r="H56" s="130" t="s">
        <v>133</v>
      </c>
      <c r="I56" s="130"/>
      <c r="J56" s="49"/>
      <c r="K56" s="49"/>
      <c r="L56" s="57" t="s">
        <v>133</v>
      </c>
      <c r="M56" s="53" t="s">
        <v>4088</v>
      </c>
      <c r="N56" s="53" t="s">
        <v>4089</v>
      </c>
    </row>
    <row r="57" spans="2:14">
      <c r="B57" s="57" t="s">
        <v>142</v>
      </c>
      <c r="C57" s="760" t="s">
        <v>4087</v>
      </c>
      <c r="D57" s="55"/>
      <c r="E57" s="55" t="s">
        <v>330</v>
      </c>
      <c r="F57" s="55"/>
      <c r="G57" s="55"/>
      <c r="H57" s="130" t="s">
        <v>133</v>
      </c>
      <c r="I57" s="130"/>
      <c r="J57" s="49"/>
      <c r="K57" s="49"/>
      <c r="L57" s="57" t="s">
        <v>133</v>
      </c>
      <c r="M57" s="53" t="s">
        <v>4088</v>
      </c>
      <c r="N57" s="53" t="s">
        <v>4089</v>
      </c>
    </row>
    <row r="58" spans="2:14">
      <c r="B58" s="57" t="s">
        <v>143</v>
      </c>
      <c r="C58" s="760" t="s">
        <v>4087</v>
      </c>
      <c r="D58" s="55"/>
      <c r="E58" s="55" t="s">
        <v>330</v>
      </c>
      <c r="F58" s="55"/>
      <c r="G58" s="55"/>
      <c r="H58" s="130" t="s">
        <v>133</v>
      </c>
      <c r="I58" s="130"/>
      <c r="J58" s="49"/>
      <c r="K58" s="49"/>
      <c r="L58" s="57" t="s">
        <v>133</v>
      </c>
      <c r="M58" s="53" t="s">
        <v>4088</v>
      </c>
      <c r="N58" s="53" t="s">
        <v>4089</v>
      </c>
    </row>
    <row r="59" spans="2:14">
      <c r="B59" s="57" t="s">
        <v>290</v>
      </c>
      <c r="C59" s="57" t="s">
        <v>4103</v>
      </c>
      <c r="D59" s="55"/>
      <c r="E59" s="55"/>
      <c r="F59" s="55"/>
      <c r="G59" s="55"/>
      <c r="H59" s="49"/>
      <c r="I59" s="57" t="s">
        <v>133</v>
      </c>
      <c r="J59" s="49"/>
      <c r="K59" s="49"/>
      <c r="L59" s="49"/>
      <c r="M59" s="53" t="s">
        <v>4077</v>
      </c>
      <c r="N59" s="51"/>
    </row>
    <row r="60" spans="2:14">
      <c r="B60" s="57" t="s">
        <v>695</v>
      </c>
      <c r="C60" s="57" t="s">
        <v>4103</v>
      </c>
      <c r="D60" s="55"/>
      <c r="E60" s="55"/>
      <c r="F60" s="55"/>
      <c r="G60" s="55"/>
      <c r="H60" s="57" t="s">
        <v>133</v>
      </c>
      <c r="I60" s="57" t="s">
        <v>133</v>
      </c>
      <c r="J60" s="49"/>
      <c r="K60" s="49"/>
      <c r="L60" s="49"/>
      <c r="M60" s="53" t="s">
        <v>4077</v>
      </c>
      <c r="N60" s="51"/>
    </row>
    <row r="61" spans="2:14">
      <c r="B61" s="57" t="s">
        <v>56</v>
      </c>
      <c r="C61" s="760" t="s">
        <v>4115</v>
      </c>
      <c r="D61" s="55"/>
      <c r="E61" s="55" t="s">
        <v>330</v>
      </c>
      <c r="F61" s="55"/>
      <c r="G61" s="55"/>
      <c r="H61" s="57" t="s">
        <v>133</v>
      </c>
      <c r="I61" s="57" t="s">
        <v>133</v>
      </c>
      <c r="J61" s="49"/>
      <c r="K61" s="49"/>
      <c r="L61" s="49"/>
      <c r="M61" s="53" t="s">
        <v>4120</v>
      </c>
      <c r="N61" s="53" t="s">
        <v>4121</v>
      </c>
    </row>
    <row r="62" spans="2:14">
      <c r="B62" s="57" t="s">
        <v>66</v>
      </c>
      <c r="C62" s="760">
        <v>2019</v>
      </c>
      <c r="D62" s="55"/>
      <c r="E62" s="55"/>
      <c r="F62" s="55"/>
      <c r="G62" s="55"/>
      <c r="H62" s="49"/>
      <c r="I62" s="57" t="s">
        <v>133</v>
      </c>
      <c r="J62" s="49"/>
      <c r="K62" s="49"/>
      <c r="L62" s="49"/>
      <c r="M62" s="53" t="s">
        <v>4077</v>
      </c>
      <c r="N62" s="51"/>
    </row>
    <row r="63" spans="2:14">
      <c r="B63" s="57" t="s">
        <v>4122</v>
      </c>
      <c r="C63" s="760">
        <v>2017</v>
      </c>
      <c r="D63" s="55"/>
      <c r="E63" s="55"/>
      <c r="F63" s="55"/>
      <c r="G63" s="55"/>
      <c r="H63" s="57" t="s">
        <v>133</v>
      </c>
      <c r="I63" s="57" t="s">
        <v>133</v>
      </c>
      <c r="J63" s="49"/>
      <c r="K63" s="49"/>
      <c r="L63" s="49"/>
      <c r="M63" s="53" t="s">
        <v>4123</v>
      </c>
      <c r="N63" s="51"/>
    </row>
    <row r="64" spans="2:14">
      <c r="B64" s="57" t="s">
        <v>67</v>
      </c>
      <c r="C64" s="57" t="s">
        <v>4103</v>
      </c>
      <c r="D64" s="55"/>
      <c r="E64" s="55"/>
      <c r="F64" s="55"/>
      <c r="G64" s="55"/>
      <c r="H64" s="49"/>
      <c r="I64" s="57" t="s">
        <v>133</v>
      </c>
      <c r="J64" s="49"/>
      <c r="K64" s="49"/>
      <c r="L64" s="49"/>
      <c r="M64" s="53" t="s">
        <v>4077</v>
      </c>
      <c r="N64" s="51"/>
    </row>
    <row r="65" spans="2:14">
      <c r="B65" s="57" t="s">
        <v>697</v>
      </c>
      <c r="C65" s="760">
        <v>2018</v>
      </c>
      <c r="D65" s="55" t="s">
        <v>330</v>
      </c>
      <c r="E65" s="55"/>
      <c r="F65" s="55"/>
      <c r="G65" s="55"/>
      <c r="H65" s="49"/>
      <c r="I65" s="57" t="s">
        <v>330</v>
      </c>
      <c r="J65" s="49"/>
      <c r="K65" s="49"/>
      <c r="L65" s="49"/>
      <c r="M65" s="53" t="s">
        <v>4077</v>
      </c>
      <c r="N65" s="53" t="s">
        <v>4124</v>
      </c>
    </row>
    <row r="66" spans="2:14">
      <c r="B66" s="57" t="s">
        <v>20</v>
      </c>
      <c r="C66" s="760">
        <v>2018</v>
      </c>
      <c r="D66" s="55"/>
      <c r="E66" s="55"/>
      <c r="F66" s="55"/>
      <c r="G66" s="55"/>
      <c r="H66" s="57" t="s">
        <v>133</v>
      </c>
      <c r="I66" s="57" t="s">
        <v>133</v>
      </c>
      <c r="J66" s="49"/>
      <c r="K66" s="49"/>
      <c r="L66" s="49"/>
      <c r="M66" s="53" t="s">
        <v>4077</v>
      </c>
      <c r="N66" s="51"/>
    </row>
    <row r="67" spans="2:14">
      <c r="B67" s="57" t="s">
        <v>144</v>
      </c>
      <c r="C67" s="760" t="s">
        <v>4087</v>
      </c>
      <c r="D67" s="55"/>
      <c r="E67" s="55" t="s">
        <v>330</v>
      </c>
      <c r="F67" s="55"/>
      <c r="G67" s="55"/>
      <c r="H67" s="130" t="s">
        <v>133</v>
      </c>
      <c r="I67" s="130"/>
      <c r="J67" s="49"/>
      <c r="K67" s="49"/>
      <c r="L67" s="57" t="s">
        <v>133</v>
      </c>
      <c r="M67" s="53" t="s">
        <v>4088</v>
      </c>
      <c r="N67" s="53" t="s">
        <v>4089</v>
      </c>
    </row>
    <row r="68" spans="2:14">
      <c r="B68" s="57" t="s">
        <v>739</v>
      </c>
      <c r="C68" s="760">
        <v>2016</v>
      </c>
      <c r="D68" s="55"/>
      <c r="E68" s="55"/>
      <c r="F68" s="55"/>
      <c r="G68" s="55"/>
      <c r="H68" s="57" t="s">
        <v>133</v>
      </c>
      <c r="I68" s="49"/>
      <c r="J68" s="49"/>
      <c r="K68" s="49"/>
      <c r="L68" s="57" t="s">
        <v>133</v>
      </c>
      <c r="M68" s="53" t="s">
        <v>4125</v>
      </c>
      <c r="N68" s="51"/>
    </row>
    <row r="69" spans="2:14">
      <c r="B69" s="57" t="s">
        <v>35</v>
      </c>
      <c r="C69" s="760" t="s">
        <v>4084</v>
      </c>
      <c r="D69" s="55"/>
      <c r="E69" s="55" t="s">
        <v>330</v>
      </c>
      <c r="F69" s="55"/>
      <c r="G69" s="55"/>
      <c r="H69" s="186" t="s">
        <v>133</v>
      </c>
      <c r="I69" s="186" t="s">
        <v>133</v>
      </c>
      <c r="J69" s="49"/>
      <c r="K69" s="49"/>
      <c r="L69" s="49"/>
      <c r="M69" s="53" t="s">
        <v>4077</v>
      </c>
      <c r="N69" s="53" t="s">
        <v>4126</v>
      </c>
    </row>
    <row r="70" spans="2:14">
      <c r="B70" s="57" t="s">
        <v>4127</v>
      </c>
      <c r="C70" s="57" t="s">
        <v>507</v>
      </c>
      <c r="D70" s="55"/>
      <c r="E70" s="55"/>
      <c r="F70" s="55"/>
      <c r="G70" s="55"/>
      <c r="H70" s="49"/>
      <c r="I70" s="49"/>
      <c r="J70" s="49"/>
      <c r="K70" s="49"/>
      <c r="L70" s="49"/>
      <c r="M70" s="51"/>
      <c r="N70" s="51"/>
    </row>
    <row r="71" spans="2:14">
      <c r="B71" s="57" t="s">
        <v>11</v>
      </c>
      <c r="C71" s="760" t="s">
        <v>4084</v>
      </c>
      <c r="D71" s="55"/>
      <c r="E71" s="55" t="s">
        <v>330</v>
      </c>
      <c r="F71" s="55"/>
      <c r="G71" s="55"/>
      <c r="H71" s="57" t="s">
        <v>133</v>
      </c>
      <c r="I71" s="57" t="s">
        <v>133</v>
      </c>
      <c r="J71" s="49"/>
      <c r="K71" s="49"/>
      <c r="L71" s="49"/>
      <c r="M71" s="53" t="s">
        <v>4077</v>
      </c>
      <c r="N71" s="53" t="s">
        <v>4128</v>
      </c>
    </row>
    <row r="72" spans="2:14">
      <c r="B72" s="57" t="s">
        <v>146</v>
      </c>
      <c r="C72" s="760" t="s">
        <v>4087</v>
      </c>
      <c r="D72" s="55"/>
      <c r="E72" s="55" t="s">
        <v>330</v>
      </c>
      <c r="F72" s="55"/>
      <c r="G72" s="55"/>
      <c r="H72" s="130" t="s">
        <v>133</v>
      </c>
      <c r="I72" s="130"/>
      <c r="J72" s="49"/>
      <c r="K72" s="49"/>
      <c r="L72" s="57" t="s">
        <v>133</v>
      </c>
      <c r="M72" s="53" t="s">
        <v>4088</v>
      </c>
      <c r="N72" s="53" t="s">
        <v>4089</v>
      </c>
    </row>
    <row r="73" spans="2:14">
      <c r="B73" s="57" t="s">
        <v>147</v>
      </c>
      <c r="C73" s="760" t="s">
        <v>4087</v>
      </c>
      <c r="D73" s="55"/>
      <c r="E73" s="55" t="s">
        <v>330</v>
      </c>
      <c r="F73" s="55"/>
      <c r="G73" s="55"/>
      <c r="H73" s="130" t="s">
        <v>133</v>
      </c>
      <c r="I73" s="130"/>
      <c r="J73" s="49"/>
      <c r="K73" s="49"/>
      <c r="L73" s="57" t="s">
        <v>133</v>
      </c>
      <c r="M73" s="53" t="s">
        <v>4088</v>
      </c>
      <c r="N73" s="53" t="s">
        <v>4089</v>
      </c>
    </row>
    <row r="74" spans="2:14">
      <c r="B74" s="57" t="s">
        <v>4129</v>
      </c>
      <c r="C74" s="760">
        <v>2016</v>
      </c>
      <c r="D74" s="55"/>
      <c r="E74" s="55"/>
      <c r="F74" s="55"/>
      <c r="G74" s="55"/>
      <c r="H74" s="49"/>
      <c r="I74" s="57" t="s">
        <v>133</v>
      </c>
      <c r="J74" s="49"/>
      <c r="K74" s="57" t="s">
        <v>133</v>
      </c>
      <c r="L74" s="49"/>
      <c r="M74" s="53" t="s">
        <v>4130</v>
      </c>
      <c r="N74" s="51"/>
    </row>
    <row r="75" spans="2:14">
      <c r="B75" s="57" t="s">
        <v>698</v>
      </c>
      <c r="C75" s="57" t="s">
        <v>4103</v>
      </c>
      <c r="D75" s="55"/>
      <c r="E75" s="55"/>
      <c r="F75" s="55"/>
      <c r="G75" s="55"/>
      <c r="H75" s="49"/>
      <c r="I75" s="57" t="s">
        <v>133</v>
      </c>
      <c r="J75" s="49"/>
      <c r="K75" s="49"/>
      <c r="L75" s="49"/>
      <c r="M75" s="53" t="s">
        <v>4077</v>
      </c>
      <c r="N75" s="51"/>
    </row>
    <row r="76" spans="2:14">
      <c r="B76" s="57" t="s">
        <v>4131</v>
      </c>
      <c r="C76" s="57" t="s">
        <v>4103</v>
      </c>
      <c r="D76" s="55"/>
      <c r="E76" s="55"/>
      <c r="F76" s="55"/>
      <c r="G76" s="55"/>
      <c r="H76" s="57" t="s">
        <v>133</v>
      </c>
      <c r="I76" s="57" t="s">
        <v>133</v>
      </c>
      <c r="J76" s="49"/>
      <c r="K76" s="49"/>
      <c r="L76" s="49"/>
      <c r="M76" s="53" t="s">
        <v>4077</v>
      </c>
      <c r="N76" s="51"/>
    </row>
    <row r="77" spans="2:14">
      <c r="B77" s="57" t="s">
        <v>740</v>
      </c>
      <c r="C77" s="760">
        <v>2017</v>
      </c>
      <c r="D77" s="55"/>
      <c r="E77" s="55"/>
      <c r="F77" s="55"/>
      <c r="G77" s="55"/>
      <c r="H77" s="57" t="s">
        <v>133</v>
      </c>
      <c r="I77" s="49"/>
      <c r="J77" s="49"/>
      <c r="K77" s="49"/>
      <c r="L77" s="57" t="s">
        <v>330</v>
      </c>
      <c r="M77" s="53" t="s">
        <v>4132</v>
      </c>
      <c r="N77" s="51"/>
    </row>
    <row r="78" spans="2:14">
      <c r="B78" s="57" t="s">
        <v>148</v>
      </c>
      <c r="C78" s="760" t="s">
        <v>4087</v>
      </c>
      <c r="D78" s="55"/>
      <c r="E78" s="55" t="s">
        <v>330</v>
      </c>
      <c r="F78" s="55"/>
      <c r="G78" s="55"/>
      <c r="H78" s="130" t="s">
        <v>133</v>
      </c>
      <c r="I78" s="130"/>
      <c r="J78" s="49"/>
      <c r="K78" s="49"/>
      <c r="L78" s="57" t="s">
        <v>133</v>
      </c>
      <c r="M78" s="53" t="s">
        <v>4088</v>
      </c>
      <c r="N78" s="53" t="s">
        <v>4089</v>
      </c>
    </row>
    <row r="79" spans="2:14">
      <c r="B79" s="57" t="s">
        <v>51</v>
      </c>
      <c r="C79" s="760">
        <v>2016</v>
      </c>
      <c r="D79" s="55"/>
      <c r="E79" s="55"/>
      <c r="F79" s="55"/>
      <c r="G79" s="55"/>
      <c r="H79" s="57" t="s">
        <v>133</v>
      </c>
      <c r="I79" s="57" t="s">
        <v>133</v>
      </c>
      <c r="J79" s="49"/>
      <c r="K79" s="49"/>
      <c r="L79" s="49"/>
      <c r="M79" s="53" t="s">
        <v>4133</v>
      </c>
      <c r="N79" s="51"/>
    </row>
    <row r="80" spans="2:14">
      <c r="B80" s="57" t="s">
        <v>149</v>
      </c>
      <c r="C80" s="760" t="s">
        <v>4087</v>
      </c>
      <c r="D80" s="55"/>
      <c r="E80" s="55" t="s">
        <v>330</v>
      </c>
      <c r="F80" s="55"/>
      <c r="G80" s="55"/>
      <c r="H80" s="130" t="s">
        <v>133</v>
      </c>
      <c r="I80" s="130"/>
      <c r="J80" s="49"/>
      <c r="K80" s="49"/>
      <c r="L80" s="57" t="s">
        <v>133</v>
      </c>
      <c r="M80" s="53" t="s">
        <v>4088</v>
      </c>
      <c r="N80" s="53" t="s">
        <v>4089</v>
      </c>
    </row>
    <row r="81" spans="2:14">
      <c r="B81" s="57" t="s">
        <v>4134</v>
      </c>
      <c r="C81" s="760">
        <v>2015</v>
      </c>
      <c r="D81" s="55"/>
      <c r="E81" s="55"/>
      <c r="F81" s="55"/>
      <c r="G81" s="55"/>
      <c r="H81" s="49"/>
      <c r="I81" s="49"/>
      <c r="J81" s="49"/>
      <c r="K81" s="49"/>
      <c r="L81" s="57" t="s">
        <v>330</v>
      </c>
      <c r="M81" s="53" t="s">
        <v>4088</v>
      </c>
      <c r="N81" s="51"/>
    </row>
    <row r="82" spans="2:14">
      <c r="B82" s="57" t="s">
        <v>4287</v>
      </c>
      <c r="C82" s="761">
        <v>43842</v>
      </c>
      <c r="D82" s="55"/>
      <c r="E82" s="55"/>
      <c r="F82" s="55" t="s">
        <v>330</v>
      </c>
      <c r="G82" s="55"/>
      <c r="H82" s="186" t="s">
        <v>133</v>
      </c>
      <c r="I82" s="57" t="s">
        <v>133</v>
      </c>
      <c r="J82" s="49"/>
      <c r="K82" s="49"/>
      <c r="L82" s="49"/>
      <c r="M82" s="53" t="s">
        <v>4077</v>
      </c>
      <c r="N82" s="53" t="s">
        <v>4135</v>
      </c>
    </row>
    <row r="83" spans="2:14">
      <c r="B83" s="57" t="s">
        <v>4136</v>
      </c>
      <c r="C83" s="57" t="s">
        <v>507</v>
      </c>
      <c r="D83" s="55"/>
      <c r="E83" s="55"/>
      <c r="F83" s="55"/>
      <c r="G83" s="55"/>
      <c r="H83" s="49"/>
      <c r="I83" s="49"/>
      <c r="J83" s="49"/>
      <c r="K83" s="49"/>
      <c r="L83" s="49"/>
      <c r="M83" s="51"/>
      <c r="N83" s="51"/>
    </row>
    <row r="84" spans="2:14">
      <c r="B84" s="57" t="s">
        <v>398</v>
      </c>
      <c r="C84" s="57" t="s">
        <v>4103</v>
      </c>
      <c r="D84" s="55"/>
      <c r="E84" s="55"/>
      <c r="F84" s="55"/>
      <c r="G84" s="55"/>
      <c r="H84" s="49"/>
      <c r="I84" s="57" t="s">
        <v>133</v>
      </c>
      <c r="J84" s="49"/>
      <c r="K84" s="49"/>
      <c r="L84" s="49"/>
      <c r="M84" s="53" t="s">
        <v>4077</v>
      </c>
      <c r="N84" s="51"/>
    </row>
    <row r="85" spans="2:14">
      <c r="B85" s="57" t="s">
        <v>38</v>
      </c>
      <c r="C85" s="57" t="s">
        <v>4103</v>
      </c>
      <c r="D85" s="55"/>
      <c r="E85" s="55"/>
      <c r="F85" s="55"/>
      <c r="G85" s="55"/>
      <c r="H85" s="57" t="s">
        <v>133</v>
      </c>
      <c r="I85" s="57" t="s">
        <v>133</v>
      </c>
      <c r="J85" s="49"/>
      <c r="K85" s="49"/>
      <c r="L85" s="49"/>
      <c r="M85" s="53" t="s">
        <v>4077</v>
      </c>
      <c r="N85" s="51"/>
    </row>
    <row r="86" spans="2:14">
      <c r="B86" s="57" t="s">
        <v>14</v>
      </c>
      <c r="C86" s="760">
        <v>2018</v>
      </c>
      <c r="D86" s="55"/>
      <c r="E86" s="55"/>
      <c r="F86" s="55"/>
      <c r="G86" s="55"/>
      <c r="H86" s="57" t="s">
        <v>133</v>
      </c>
      <c r="I86" s="57" t="s">
        <v>133</v>
      </c>
      <c r="J86" s="49"/>
      <c r="K86" s="49"/>
      <c r="L86" s="49"/>
      <c r="M86" s="53" t="s">
        <v>4077</v>
      </c>
      <c r="N86" s="51"/>
    </row>
    <row r="87" spans="2:14">
      <c r="B87" s="57" t="s">
        <v>298</v>
      </c>
      <c r="C87" s="57" t="s">
        <v>4103</v>
      </c>
      <c r="D87" s="55"/>
      <c r="E87" s="55"/>
      <c r="F87" s="55"/>
      <c r="G87" s="55"/>
      <c r="H87" s="57" t="s">
        <v>133</v>
      </c>
      <c r="I87" s="57" t="s">
        <v>133</v>
      </c>
      <c r="J87" s="49"/>
      <c r="K87" s="49"/>
      <c r="L87" s="49"/>
      <c r="M87" s="53" t="s">
        <v>4077</v>
      </c>
      <c r="N87" s="51"/>
    </row>
    <row r="88" spans="2:14">
      <c r="B88" s="57" t="s">
        <v>48</v>
      </c>
      <c r="C88" s="57" t="s">
        <v>4103</v>
      </c>
      <c r="D88" s="55"/>
      <c r="E88" s="55"/>
      <c r="F88" s="55"/>
      <c r="G88" s="55"/>
      <c r="H88" s="49"/>
      <c r="I88" s="57" t="s">
        <v>133</v>
      </c>
      <c r="J88" s="49"/>
      <c r="K88" s="49"/>
      <c r="L88" s="49"/>
      <c r="M88" s="53" t="s">
        <v>4077</v>
      </c>
      <c r="N88" s="51"/>
    </row>
    <row r="89" spans="2:14">
      <c r="B89" s="57" t="s">
        <v>49</v>
      </c>
      <c r="C89" s="760">
        <v>2016</v>
      </c>
      <c r="D89" s="55"/>
      <c r="E89" s="55"/>
      <c r="F89" s="55"/>
      <c r="G89" s="55"/>
      <c r="H89" s="49"/>
      <c r="I89" s="57" t="s">
        <v>133</v>
      </c>
      <c r="J89" s="49"/>
      <c r="K89" s="49"/>
      <c r="L89" s="49"/>
      <c r="M89" s="53" t="s">
        <v>4137</v>
      </c>
      <c r="N89" s="51"/>
    </row>
    <row r="90" spans="2:14">
      <c r="B90" s="57" t="s">
        <v>4138</v>
      </c>
      <c r="C90" s="57" t="s">
        <v>507</v>
      </c>
      <c r="D90" s="55"/>
      <c r="E90" s="55"/>
      <c r="F90" s="55"/>
      <c r="G90" s="55"/>
      <c r="H90" s="49"/>
      <c r="I90" s="49"/>
      <c r="J90" s="49"/>
      <c r="K90" s="49"/>
      <c r="L90" s="49"/>
      <c r="M90" s="51"/>
      <c r="N90" s="51"/>
    </row>
    <row r="91" spans="2:14">
      <c r="B91" s="57" t="s">
        <v>150</v>
      </c>
      <c r="C91" s="760" t="s">
        <v>4087</v>
      </c>
      <c r="D91" s="55"/>
      <c r="E91" s="55" t="s">
        <v>330</v>
      </c>
      <c r="F91" s="55"/>
      <c r="G91" s="55"/>
      <c r="H91" s="130" t="s">
        <v>133</v>
      </c>
      <c r="I91" s="130"/>
      <c r="J91" s="49"/>
      <c r="K91" s="49"/>
      <c r="L91" s="57" t="s">
        <v>133</v>
      </c>
      <c r="M91" s="53" t="s">
        <v>4088</v>
      </c>
      <c r="N91" s="53" t="s">
        <v>4089</v>
      </c>
    </row>
    <row r="92" spans="2:14">
      <c r="B92" s="57" t="s">
        <v>302</v>
      </c>
      <c r="C92" s="760">
        <v>2016</v>
      </c>
      <c r="D92" s="55"/>
      <c r="E92" s="55"/>
      <c r="F92" s="55"/>
      <c r="G92" s="55"/>
      <c r="H92" s="49"/>
      <c r="I92" s="57" t="s">
        <v>133</v>
      </c>
      <c r="J92" s="57" t="s">
        <v>133</v>
      </c>
      <c r="K92" s="57" t="s">
        <v>133</v>
      </c>
      <c r="L92" s="49"/>
      <c r="M92" s="53" t="s">
        <v>4139</v>
      </c>
      <c r="N92" s="51"/>
    </row>
    <row r="93" spans="2:14">
      <c r="B93" s="57" t="s">
        <v>41</v>
      </c>
      <c r="C93" s="57" t="s">
        <v>4103</v>
      </c>
      <c r="D93" s="55"/>
      <c r="E93" s="55"/>
      <c r="F93" s="55"/>
      <c r="G93" s="55"/>
      <c r="H93" s="57" t="s">
        <v>133</v>
      </c>
      <c r="I93" s="57" t="s">
        <v>133</v>
      </c>
      <c r="J93" s="49"/>
      <c r="K93" s="49"/>
      <c r="L93" s="49"/>
      <c r="M93" s="53" t="s">
        <v>4077</v>
      </c>
      <c r="N93" s="51"/>
    </row>
    <row r="94" spans="2:14">
      <c r="B94" s="57" t="s">
        <v>50</v>
      </c>
      <c r="C94" s="57" t="s">
        <v>4103</v>
      </c>
      <c r="D94" s="55"/>
      <c r="E94" s="55"/>
      <c r="F94" s="55"/>
      <c r="G94" s="55"/>
      <c r="H94" s="57" t="s">
        <v>133</v>
      </c>
      <c r="I94" s="57" t="s">
        <v>133</v>
      </c>
      <c r="J94" s="49"/>
      <c r="K94" s="57" t="s">
        <v>133</v>
      </c>
      <c r="L94" s="49"/>
      <c r="M94" s="53" t="s">
        <v>4077</v>
      </c>
      <c r="N94" s="51"/>
    </row>
    <row r="95" spans="2:14">
      <c r="B95" s="57" t="s">
        <v>4140</v>
      </c>
      <c r="C95" s="760">
        <v>2015</v>
      </c>
      <c r="D95" s="55" t="s">
        <v>330</v>
      </c>
      <c r="E95" s="55"/>
      <c r="F95" s="55"/>
      <c r="G95" s="55"/>
      <c r="H95" s="57" t="s">
        <v>133</v>
      </c>
      <c r="I95" s="49"/>
      <c r="J95" s="49"/>
      <c r="K95" s="49"/>
      <c r="L95" s="57" t="s">
        <v>133</v>
      </c>
      <c r="M95" s="51"/>
      <c r="N95" s="53" t="s">
        <v>4141</v>
      </c>
    </row>
    <row r="96" spans="2:14">
      <c r="B96" s="57" t="s">
        <v>702</v>
      </c>
      <c r="C96" s="57" t="s">
        <v>4103</v>
      </c>
      <c r="D96" s="55"/>
      <c r="E96" s="55"/>
      <c r="F96" s="55"/>
      <c r="G96" s="55"/>
      <c r="H96" s="49"/>
      <c r="I96" s="57" t="s">
        <v>133</v>
      </c>
      <c r="J96" s="49"/>
      <c r="K96" s="49"/>
      <c r="L96" s="49"/>
      <c r="M96" s="53" t="s">
        <v>4077</v>
      </c>
      <c r="N96" s="51"/>
    </row>
    <row r="97" spans="2:14">
      <c r="B97" s="57" t="s">
        <v>151</v>
      </c>
      <c r="C97" s="760" t="s">
        <v>4087</v>
      </c>
      <c r="D97" s="55"/>
      <c r="E97" s="55" t="s">
        <v>330</v>
      </c>
      <c r="F97" s="55"/>
      <c r="G97" s="55"/>
      <c r="H97" s="130" t="s">
        <v>133</v>
      </c>
      <c r="I97" s="130"/>
      <c r="J97" s="49"/>
      <c r="K97" s="49"/>
      <c r="L97" s="57" t="s">
        <v>133</v>
      </c>
      <c r="M97" s="53" t="s">
        <v>4088</v>
      </c>
      <c r="N97" s="53" t="s">
        <v>4089</v>
      </c>
    </row>
    <row r="98" spans="2:14">
      <c r="B98" s="57" t="s">
        <v>4142</v>
      </c>
      <c r="C98" s="57" t="s">
        <v>507</v>
      </c>
      <c r="D98" s="55"/>
      <c r="E98" s="55"/>
      <c r="F98" s="55"/>
      <c r="G98" s="55"/>
      <c r="H98" s="49"/>
      <c r="I98" s="49"/>
      <c r="J98" s="49"/>
      <c r="K98" s="49"/>
      <c r="L98" s="49"/>
      <c r="M98" s="51"/>
      <c r="N98" s="51"/>
    </row>
    <row r="99" spans="2:14">
      <c r="B99" s="57" t="s">
        <v>152</v>
      </c>
      <c r="C99" s="57" t="s">
        <v>4103</v>
      </c>
      <c r="D99" s="55"/>
      <c r="E99" s="55"/>
      <c r="F99" s="55"/>
      <c r="G99" s="55"/>
      <c r="H99" s="57" t="s">
        <v>133</v>
      </c>
      <c r="I99" s="57" t="s">
        <v>133</v>
      </c>
      <c r="J99" s="49"/>
      <c r="K99" s="49"/>
      <c r="L99" s="49"/>
      <c r="M99" s="53" t="s">
        <v>4077</v>
      </c>
      <c r="N99" s="51"/>
    </row>
    <row r="100" spans="2:14">
      <c r="B100" s="57" t="s">
        <v>153</v>
      </c>
      <c r="C100" s="760" t="s">
        <v>4087</v>
      </c>
      <c r="D100" s="55"/>
      <c r="E100" s="55" t="s">
        <v>330</v>
      </c>
      <c r="F100" s="55"/>
      <c r="G100" s="55"/>
      <c r="H100" s="130" t="s">
        <v>133</v>
      </c>
      <c r="I100" s="130"/>
      <c r="J100" s="49"/>
      <c r="K100" s="49"/>
      <c r="L100" s="57" t="s">
        <v>133</v>
      </c>
      <c r="M100" s="53" t="s">
        <v>4088</v>
      </c>
      <c r="N100" s="53" t="s">
        <v>4089</v>
      </c>
    </row>
    <row r="101" spans="2:14">
      <c r="B101" s="57" t="s">
        <v>399</v>
      </c>
      <c r="C101" s="761">
        <v>43837</v>
      </c>
      <c r="D101" s="55"/>
      <c r="E101" s="55" t="s">
        <v>330</v>
      </c>
      <c r="F101" s="55"/>
      <c r="G101" s="55"/>
      <c r="H101" s="186" t="s">
        <v>133</v>
      </c>
      <c r="I101" s="57" t="s">
        <v>133</v>
      </c>
      <c r="J101" s="49"/>
      <c r="K101" s="49"/>
      <c r="L101" s="49"/>
      <c r="M101" s="53" t="s">
        <v>4143</v>
      </c>
      <c r="N101" s="53" t="s">
        <v>4144</v>
      </c>
    </row>
    <row r="102" spans="2:14">
      <c r="B102" s="57" t="s">
        <v>154</v>
      </c>
      <c r="C102" s="760" t="s">
        <v>4145</v>
      </c>
      <c r="D102" s="55"/>
      <c r="E102" s="55" t="s">
        <v>330</v>
      </c>
      <c r="F102" s="55"/>
      <c r="G102" s="55"/>
      <c r="H102" s="57" t="s">
        <v>133</v>
      </c>
      <c r="I102" s="57" t="s">
        <v>133</v>
      </c>
      <c r="J102" s="49"/>
      <c r="K102" s="49"/>
      <c r="L102" s="49"/>
      <c r="M102" s="53" t="s">
        <v>4146</v>
      </c>
      <c r="N102" s="53" t="s">
        <v>4147</v>
      </c>
    </row>
    <row r="103" spans="2:14">
      <c r="B103" s="57" t="s">
        <v>155</v>
      </c>
      <c r="C103" s="760">
        <v>2016</v>
      </c>
      <c r="D103" s="55"/>
      <c r="E103" s="55"/>
      <c r="F103" s="55"/>
      <c r="G103" s="55"/>
      <c r="H103" s="57" t="s">
        <v>133</v>
      </c>
      <c r="I103" s="57" t="s">
        <v>133</v>
      </c>
      <c r="J103" s="57" t="s">
        <v>133</v>
      </c>
      <c r="K103" s="57" t="s">
        <v>133</v>
      </c>
      <c r="L103" s="49"/>
      <c r="M103" s="53" t="s">
        <v>4148</v>
      </c>
      <c r="N103" s="51"/>
    </row>
    <row r="104" spans="2:14">
      <c r="B104" s="57" t="s">
        <v>303</v>
      </c>
      <c r="C104" s="760">
        <v>2016</v>
      </c>
      <c r="D104" s="55"/>
      <c r="E104" s="55"/>
      <c r="F104" s="55"/>
      <c r="G104" s="55"/>
      <c r="H104" s="57" t="s">
        <v>133</v>
      </c>
      <c r="I104" s="49"/>
      <c r="J104" s="49"/>
      <c r="K104" s="49"/>
      <c r="L104" s="57" t="s">
        <v>133</v>
      </c>
      <c r="M104" s="53" t="s">
        <v>4149</v>
      </c>
      <c r="N104" s="51"/>
    </row>
    <row r="105" spans="2:14">
      <c r="B105" s="57" t="s">
        <v>9</v>
      </c>
      <c r="C105" s="760" t="s">
        <v>4150</v>
      </c>
      <c r="D105" s="55"/>
      <c r="E105" s="55" t="s">
        <v>330</v>
      </c>
      <c r="F105" s="55"/>
      <c r="G105" s="55"/>
      <c r="H105" s="57" t="s">
        <v>133</v>
      </c>
      <c r="I105" s="57" t="s">
        <v>133</v>
      </c>
      <c r="J105" s="186" t="s">
        <v>133</v>
      </c>
      <c r="K105" s="186" t="s">
        <v>133</v>
      </c>
      <c r="L105" s="49"/>
      <c r="M105" s="53" t="s">
        <v>4151</v>
      </c>
      <c r="N105" s="53" t="s">
        <v>4152</v>
      </c>
    </row>
    <row r="106" spans="2:14">
      <c r="B106" s="57" t="s">
        <v>747</v>
      </c>
      <c r="C106" s="57" t="s">
        <v>4103</v>
      </c>
      <c r="D106" s="55"/>
      <c r="E106" s="55"/>
      <c r="F106" s="55"/>
      <c r="G106" s="55"/>
      <c r="H106" s="57" t="s">
        <v>133</v>
      </c>
      <c r="I106" s="57" t="s">
        <v>133</v>
      </c>
      <c r="J106" s="49"/>
      <c r="K106" s="49"/>
      <c r="L106" s="49"/>
      <c r="M106" s="69"/>
      <c r="N106" s="51"/>
    </row>
    <row r="107" spans="2:14">
      <c r="B107" s="57" t="s">
        <v>4153</v>
      </c>
      <c r="C107" s="760" t="s">
        <v>4080</v>
      </c>
      <c r="D107" s="55"/>
      <c r="E107" s="55" t="s">
        <v>330</v>
      </c>
      <c r="F107" s="55"/>
      <c r="G107" s="55"/>
      <c r="H107" s="57" t="s">
        <v>133</v>
      </c>
      <c r="I107" s="186" t="s">
        <v>133</v>
      </c>
      <c r="J107" s="49"/>
      <c r="K107" s="49"/>
      <c r="L107" s="130" t="s">
        <v>330</v>
      </c>
      <c r="M107" s="53" t="s">
        <v>4154</v>
      </c>
      <c r="N107" s="53" t="s">
        <v>4155</v>
      </c>
    </row>
    <row r="108" spans="2:14">
      <c r="B108" s="57" t="s">
        <v>4156</v>
      </c>
      <c r="C108" s="760" t="s">
        <v>4157</v>
      </c>
      <c r="D108" s="55"/>
      <c r="E108" s="55" t="s">
        <v>330</v>
      </c>
      <c r="F108" s="55"/>
      <c r="G108" s="55"/>
      <c r="H108" s="186" t="s">
        <v>133</v>
      </c>
      <c r="I108" s="57" t="s">
        <v>133</v>
      </c>
      <c r="J108" s="49"/>
      <c r="K108" s="49"/>
      <c r="L108" s="130" t="s">
        <v>133</v>
      </c>
      <c r="M108" s="53" t="s">
        <v>4158</v>
      </c>
      <c r="N108" s="53" t="s">
        <v>4159</v>
      </c>
    </row>
    <row r="109" spans="2:14">
      <c r="B109" s="57" t="s">
        <v>748</v>
      </c>
      <c r="C109" s="57" t="s">
        <v>507</v>
      </c>
      <c r="D109" s="55"/>
      <c r="E109" s="55"/>
      <c r="F109" s="55"/>
      <c r="G109" s="55"/>
      <c r="H109" s="49"/>
      <c r="I109" s="49"/>
      <c r="J109" s="49"/>
      <c r="K109" s="49"/>
      <c r="L109" s="49"/>
      <c r="M109" s="51"/>
      <c r="N109" s="51"/>
    </row>
    <row r="110" spans="2:14">
      <c r="B110" s="57" t="s">
        <v>618</v>
      </c>
      <c r="C110" s="760">
        <v>2018</v>
      </c>
      <c r="D110" s="55"/>
      <c r="E110" s="55"/>
      <c r="F110" s="55"/>
      <c r="G110" s="55"/>
      <c r="H110" s="57" t="s">
        <v>133</v>
      </c>
      <c r="I110" s="57" t="s">
        <v>133</v>
      </c>
      <c r="J110" s="49"/>
      <c r="K110" s="49"/>
      <c r="L110" s="49"/>
      <c r="M110" s="53" t="s">
        <v>4160</v>
      </c>
      <c r="N110" s="51"/>
    </row>
    <row r="111" spans="2:14">
      <c r="B111" s="57" t="s">
        <v>4161</v>
      </c>
      <c r="C111" s="760" t="s">
        <v>4162</v>
      </c>
      <c r="D111" s="55" t="s">
        <v>330</v>
      </c>
      <c r="E111" s="55"/>
      <c r="F111" s="55"/>
      <c r="G111" s="55"/>
      <c r="H111" s="186" t="s">
        <v>133</v>
      </c>
      <c r="I111" s="49"/>
      <c r="J111" s="49"/>
      <c r="K111" s="49"/>
      <c r="L111" s="49"/>
      <c r="M111" s="51"/>
      <c r="N111" s="53" t="s">
        <v>4163</v>
      </c>
    </row>
    <row r="112" spans="2:14">
      <c r="B112" s="57" t="s">
        <v>503</v>
      </c>
      <c r="C112" s="57" t="s">
        <v>4103</v>
      </c>
      <c r="D112" s="55"/>
      <c r="E112" s="55"/>
      <c r="F112" s="55"/>
      <c r="G112" s="55"/>
      <c r="H112" s="57" t="s">
        <v>133</v>
      </c>
      <c r="I112" s="57" t="s">
        <v>133</v>
      </c>
      <c r="J112" s="49"/>
      <c r="K112" s="57" t="s">
        <v>133</v>
      </c>
      <c r="L112" s="49"/>
      <c r="M112" s="53" t="s">
        <v>4077</v>
      </c>
      <c r="N112" s="51"/>
    </row>
    <row r="113" spans="2:14">
      <c r="B113" s="57" t="s">
        <v>157</v>
      </c>
      <c r="C113" s="760" t="s">
        <v>4087</v>
      </c>
      <c r="D113" s="55"/>
      <c r="E113" s="55" t="s">
        <v>330</v>
      </c>
      <c r="F113" s="55"/>
      <c r="G113" s="55"/>
      <c r="H113" s="130" t="s">
        <v>133</v>
      </c>
      <c r="I113" s="130"/>
      <c r="J113" s="49"/>
      <c r="K113" s="49"/>
      <c r="L113" s="57" t="s">
        <v>133</v>
      </c>
      <c r="M113" s="53" t="s">
        <v>4088</v>
      </c>
      <c r="N113" s="53" t="s">
        <v>4089</v>
      </c>
    </row>
    <row r="114" spans="2:14">
      <c r="B114" s="57" t="s">
        <v>158</v>
      </c>
      <c r="C114" s="761">
        <v>43953</v>
      </c>
      <c r="D114" s="55" t="s">
        <v>330</v>
      </c>
      <c r="E114" s="55"/>
      <c r="F114" s="55"/>
      <c r="G114" s="55"/>
      <c r="H114" s="57" t="s">
        <v>133</v>
      </c>
      <c r="I114" s="57" t="s">
        <v>133</v>
      </c>
      <c r="J114" s="57" t="s">
        <v>133</v>
      </c>
      <c r="K114" s="49"/>
      <c r="L114" s="49"/>
      <c r="M114" s="53" t="s">
        <v>4077</v>
      </c>
      <c r="N114" s="53" t="s">
        <v>4164</v>
      </c>
    </row>
    <row r="115" spans="2:14">
      <c r="B115" s="57" t="s">
        <v>55</v>
      </c>
      <c r="C115" s="760">
        <v>2018</v>
      </c>
      <c r="D115" s="55"/>
      <c r="E115" s="55"/>
      <c r="F115" s="55"/>
      <c r="G115" s="55"/>
      <c r="H115" s="57" t="s">
        <v>133</v>
      </c>
      <c r="I115" s="57" t="s">
        <v>133</v>
      </c>
      <c r="J115" s="57" t="s">
        <v>133</v>
      </c>
      <c r="K115" s="49"/>
      <c r="L115" s="49"/>
      <c r="M115" s="53" t="s">
        <v>4077</v>
      </c>
      <c r="N115" s="51"/>
    </row>
    <row r="116" spans="2:14">
      <c r="B116" s="57" t="s">
        <v>18</v>
      </c>
      <c r="C116" s="760">
        <v>2018</v>
      </c>
      <c r="D116" s="55"/>
      <c r="E116" s="55"/>
      <c r="F116" s="55"/>
      <c r="G116" s="55"/>
      <c r="H116" s="57" t="s">
        <v>133</v>
      </c>
      <c r="I116" s="57" t="s">
        <v>133</v>
      </c>
      <c r="J116" s="57" t="s">
        <v>133</v>
      </c>
      <c r="K116" s="57" t="s">
        <v>133</v>
      </c>
      <c r="L116" s="49"/>
      <c r="M116" s="53" t="s">
        <v>4077</v>
      </c>
      <c r="N116" s="51"/>
    </row>
    <row r="117" spans="2:14">
      <c r="B117" s="57" t="s">
        <v>706</v>
      </c>
      <c r="C117" s="57" t="s">
        <v>507</v>
      </c>
      <c r="D117" s="55"/>
      <c r="E117" s="55"/>
      <c r="F117" s="55"/>
      <c r="G117" s="55"/>
      <c r="H117" s="49"/>
      <c r="I117" s="49"/>
      <c r="J117" s="49"/>
      <c r="K117" s="49"/>
      <c r="L117" s="49"/>
      <c r="M117" s="51"/>
      <c r="N117" s="51"/>
    </row>
    <row r="118" spans="2:14">
      <c r="B118" s="57" t="s">
        <v>304</v>
      </c>
      <c r="C118" s="760">
        <v>2017</v>
      </c>
      <c r="D118" s="55"/>
      <c r="E118" s="55"/>
      <c r="F118" s="55"/>
      <c r="G118" s="55"/>
      <c r="H118" s="49"/>
      <c r="I118" s="49"/>
      <c r="J118" s="49"/>
      <c r="K118" s="49"/>
      <c r="L118" s="57" t="s">
        <v>330</v>
      </c>
      <c r="M118" s="53" t="s">
        <v>4088</v>
      </c>
      <c r="N118" s="51"/>
    </row>
    <row r="119" spans="2:14">
      <c r="B119" s="57" t="s">
        <v>159</v>
      </c>
      <c r="C119" s="760" t="s">
        <v>4087</v>
      </c>
      <c r="D119" s="55"/>
      <c r="E119" s="55" t="s">
        <v>330</v>
      </c>
      <c r="F119" s="55"/>
      <c r="G119" s="55"/>
      <c r="H119" s="130" t="s">
        <v>133</v>
      </c>
      <c r="I119" s="130"/>
      <c r="J119" s="49"/>
      <c r="K119" s="49"/>
      <c r="L119" s="57" t="s">
        <v>133</v>
      </c>
      <c r="M119" s="53" t="s">
        <v>4088</v>
      </c>
      <c r="N119" s="53" t="s">
        <v>4089</v>
      </c>
    </row>
    <row r="120" spans="2:14">
      <c r="B120" s="57" t="s">
        <v>160</v>
      </c>
      <c r="C120" s="760" t="s">
        <v>4087</v>
      </c>
      <c r="D120" s="55"/>
      <c r="E120" s="55" t="s">
        <v>330</v>
      </c>
      <c r="F120" s="55"/>
      <c r="G120" s="55"/>
      <c r="H120" s="130" t="s">
        <v>133</v>
      </c>
      <c r="I120" s="130"/>
      <c r="J120" s="49"/>
      <c r="K120" s="49"/>
      <c r="L120" s="57" t="s">
        <v>133</v>
      </c>
      <c r="M120" s="53" t="s">
        <v>4088</v>
      </c>
      <c r="N120" s="53" t="s">
        <v>4089</v>
      </c>
    </row>
    <row r="121" spans="2:14">
      <c r="B121" s="57" t="s">
        <v>4165</v>
      </c>
      <c r="C121" s="57" t="s">
        <v>507</v>
      </c>
      <c r="D121" s="55"/>
      <c r="E121" s="55"/>
      <c r="F121" s="55"/>
      <c r="G121" s="55"/>
      <c r="H121" s="49"/>
      <c r="I121" s="49"/>
      <c r="J121" s="49"/>
      <c r="K121" s="49"/>
      <c r="L121" s="57" t="s">
        <v>133</v>
      </c>
      <c r="M121" s="51"/>
      <c r="N121" s="51"/>
    </row>
    <row r="122" spans="2:14">
      <c r="B122" s="57" t="s">
        <v>161</v>
      </c>
      <c r="C122" s="760">
        <v>2018</v>
      </c>
      <c r="D122" s="55" t="s">
        <v>330</v>
      </c>
      <c r="E122" s="55"/>
      <c r="F122" s="55"/>
      <c r="G122" s="55"/>
      <c r="H122" s="57" t="s">
        <v>133</v>
      </c>
      <c r="I122" s="49"/>
      <c r="J122" s="49"/>
      <c r="K122" s="49"/>
      <c r="L122" s="57" t="s">
        <v>133</v>
      </c>
      <c r="M122" s="53" t="s">
        <v>4166</v>
      </c>
      <c r="N122" s="53" t="s">
        <v>4166</v>
      </c>
    </row>
    <row r="123" spans="2:14">
      <c r="B123" s="57" t="s">
        <v>34</v>
      </c>
      <c r="C123" s="760">
        <v>2016</v>
      </c>
      <c r="D123" s="55"/>
      <c r="E123" s="55"/>
      <c r="F123" s="55"/>
      <c r="G123" s="55"/>
      <c r="H123" s="57" t="s">
        <v>133</v>
      </c>
      <c r="I123" s="57" t="s">
        <v>133</v>
      </c>
      <c r="J123" s="49"/>
      <c r="K123" s="49"/>
      <c r="L123" s="49"/>
      <c r="M123" s="53" t="s">
        <v>4167</v>
      </c>
      <c r="N123" s="51"/>
    </row>
    <row r="124" spans="2:14">
      <c r="B124" s="57" t="s">
        <v>42</v>
      </c>
      <c r="C124" s="57" t="s">
        <v>4103</v>
      </c>
      <c r="D124" s="55"/>
      <c r="E124" s="55"/>
      <c r="F124" s="55"/>
      <c r="G124" s="55"/>
      <c r="H124" s="49"/>
      <c r="I124" s="57" t="s">
        <v>133</v>
      </c>
      <c r="J124" s="57" t="s">
        <v>133</v>
      </c>
      <c r="K124" s="57" t="s">
        <v>133</v>
      </c>
      <c r="L124" s="49"/>
      <c r="M124" s="53" t="s">
        <v>4077</v>
      </c>
      <c r="N124" s="51"/>
    </row>
    <row r="125" spans="2:14">
      <c r="B125" s="57" t="s">
        <v>62</v>
      </c>
      <c r="C125" s="760">
        <v>2016</v>
      </c>
      <c r="D125" s="55"/>
      <c r="E125" s="55"/>
      <c r="F125" s="55"/>
      <c r="G125" s="55"/>
      <c r="H125" s="57" t="s">
        <v>133</v>
      </c>
      <c r="I125" s="49"/>
      <c r="J125" s="49"/>
      <c r="K125" s="49"/>
      <c r="L125" s="57" t="s">
        <v>133</v>
      </c>
      <c r="M125" s="53" t="s">
        <v>4168</v>
      </c>
      <c r="N125" s="51"/>
    </row>
    <row r="126" spans="2:14">
      <c r="B126" s="57" t="s">
        <v>43</v>
      </c>
      <c r="C126" s="760" t="s">
        <v>4150</v>
      </c>
      <c r="D126" s="55"/>
      <c r="E126" s="55" t="s">
        <v>330</v>
      </c>
      <c r="F126" s="55"/>
      <c r="G126" s="55"/>
      <c r="H126" s="57" t="s">
        <v>133</v>
      </c>
      <c r="I126" s="57" t="s">
        <v>133</v>
      </c>
      <c r="J126" s="49"/>
      <c r="K126" s="49"/>
      <c r="L126" s="49"/>
      <c r="M126" s="53" t="s">
        <v>4169</v>
      </c>
      <c r="N126" s="53" t="s">
        <v>4170</v>
      </c>
    </row>
    <row r="127" spans="2:14">
      <c r="B127" s="57" t="s">
        <v>19</v>
      </c>
      <c r="C127" s="57" t="s">
        <v>4103</v>
      </c>
      <c r="D127" s="55"/>
      <c r="E127" s="55"/>
      <c r="F127" s="55"/>
      <c r="G127" s="55"/>
      <c r="H127" s="49"/>
      <c r="I127" s="57" t="s">
        <v>133</v>
      </c>
      <c r="J127" s="49"/>
      <c r="K127" s="49"/>
      <c r="L127" s="49"/>
      <c r="M127" s="53" t="s">
        <v>4077</v>
      </c>
      <c r="N127" s="51"/>
    </row>
    <row r="128" spans="2:14">
      <c r="B128" s="57" t="s">
        <v>162</v>
      </c>
      <c r="C128" s="760" t="s">
        <v>4087</v>
      </c>
      <c r="D128" s="55"/>
      <c r="E128" s="55" t="s">
        <v>330</v>
      </c>
      <c r="F128" s="55"/>
      <c r="G128" s="55"/>
      <c r="H128" s="130" t="s">
        <v>133</v>
      </c>
      <c r="I128" s="130"/>
      <c r="J128" s="49"/>
      <c r="K128" s="49"/>
      <c r="L128" s="57" t="s">
        <v>133</v>
      </c>
      <c r="M128" s="53" t="s">
        <v>4088</v>
      </c>
      <c r="N128" s="53" t="s">
        <v>4089</v>
      </c>
    </row>
    <row r="129" spans="2:14">
      <c r="B129" s="57" t="s">
        <v>710</v>
      </c>
      <c r="C129" s="760" t="s">
        <v>4080</v>
      </c>
      <c r="D129" s="55"/>
      <c r="E129" s="55"/>
      <c r="F129" s="55"/>
      <c r="G129" s="55" t="s">
        <v>330</v>
      </c>
      <c r="H129" s="57" t="s">
        <v>133</v>
      </c>
      <c r="I129" s="57" t="s">
        <v>133</v>
      </c>
      <c r="J129" s="49"/>
      <c r="K129" s="49"/>
      <c r="L129" s="49"/>
      <c r="M129" s="53" t="s">
        <v>4171</v>
      </c>
      <c r="N129" s="53" t="s">
        <v>4172</v>
      </c>
    </row>
    <row r="130" spans="2:14">
      <c r="B130" s="57" t="s">
        <v>39</v>
      </c>
      <c r="C130" s="57" t="s">
        <v>4103</v>
      </c>
      <c r="D130" s="55" t="s">
        <v>330</v>
      </c>
      <c r="E130" s="55"/>
      <c r="F130" s="55"/>
      <c r="G130" s="55"/>
      <c r="H130" s="57" t="s">
        <v>133</v>
      </c>
      <c r="I130" s="49"/>
      <c r="J130" s="49"/>
      <c r="K130" s="49"/>
      <c r="L130" s="57" t="s">
        <v>133</v>
      </c>
      <c r="M130" s="53" t="s">
        <v>4077</v>
      </c>
      <c r="N130" s="53" t="s">
        <v>4173</v>
      </c>
    </row>
    <row r="131" spans="2:14">
      <c r="B131" s="57" t="s">
        <v>504</v>
      </c>
      <c r="C131" s="760">
        <v>2016</v>
      </c>
      <c r="D131" s="55" t="s">
        <v>330</v>
      </c>
      <c r="E131" s="55"/>
      <c r="F131" s="55"/>
      <c r="G131" s="55"/>
      <c r="H131" s="49"/>
      <c r="I131" s="57" t="s">
        <v>133</v>
      </c>
      <c r="J131" s="49"/>
      <c r="K131" s="49"/>
      <c r="L131" s="49"/>
      <c r="M131" s="53" t="s">
        <v>4174</v>
      </c>
      <c r="N131" s="53" t="s">
        <v>4174</v>
      </c>
    </row>
    <row r="132" spans="2:14">
      <c r="B132" s="57" t="s">
        <v>163</v>
      </c>
      <c r="C132" s="760" t="s">
        <v>4080</v>
      </c>
      <c r="D132" s="55"/>
      <c r="E132" s="55" t="s">
        <v>330</v>
      </c>
      <c r="F132" s="55"/>
      <c r="G132" s="55"/>
      <c r="H132" s="130" t="s">
        <v>133</v>
      </c>
      <c r="I132" s="49"/>
      <c r="J132" s="49"/>
      <c r="K132" s="49"/>
      <c r="L132" s="49"/>
      <c r="M132" s="53" t="s">
        <v>4175</v>
      </c>
      <c r="N132" s="53" t="s">
        <v>4176</v>
      </c>
    </row>
    <row r="133" spans="2:14">
      <c r="B133" s="57" t="s">
        <v>2164</v>
      </c>
      <c r="C133" s="760">
        <v>2016</v>
      </c>
      <c r="D133" s="55"/>
      <c r="E133" s="55"/>
      <c r="F133" s="55"/>
      <c r="G133" s="55"/>
      <c r="H133" s="49"/>
      <c r="I133" s="57" t="s">
        <v>133</v>
      </c>
      <c r="J133" s="49"/>
      <c r="K133" s="49"/>
      <c r="L133" s="49"/>
      <c r="M133" s="53" t="s">
        <v>4177</v>
      </c>
      <c r="N133" s="51"/>
    </row>
    <row r="134" spans="2:14">
      <c r="B134" s="57" t="s">
        <v>753</v>
      </c>
      <c r="C134" s="761">
        <v>43924</v>
      </c>
      <c r="D134" s="55"/>
      <c r="E134" s="55" t="s">
        <v>330</v>
      </c>
      <c r="F134" s="55"/>
      <c r="G134" s="55"/>
      <c r="H134" s="57" t="s">
        <v>133</v>
      </c>
      <c r="I134" s="57" t="s">
        <v>133</v>
      </c>
      <c r="J134" s="49"/>
      <c r="K134" s="49"/>
      <c r="L134" s="49"/>
      <c r="M134" s="53" t="s">
        <v>4178</v>
      </c>
      <c r="N134" s="53" t="s">
        <v>4179</v>
      </c>
    </row>
    <row r="135" spans="2:14">
      <c r="B135" s="57" t="s">
        <v>623</v>
      </c>
      <c r="C135" s="760" t="s">
        <v>4150</v>
      </c>
      <c r="D135" s="55"/>
      <c r="E135" s="55" t="s">
        <v>330</v>
      </c>
      <c r="F135" s="55"/>
      <c r="G135" s="55"/>
      <c r="H135" s="57" t="s">
        <v>133</v>
      </c>
      <c r="I135" s="186" t="s">
        <v>133</v>
      </c>
      <c r="J135" s="186" t="s">
        <v>133</v>
      </c>
      <c r="K135" s="186" t="s">
        <v>133</v>
      </c>
      <c r="L135" s="130" t="s">
        <v>133</v>
      </c>
      <c r="M135" s="53" t="s">
        <v>4180</v>
      </c>
      <c r="N135" s="53" t="s">
        <v>4181</v>
      </c>
    </row>
    <row r="136" spans="2:14">
      <c r="B136" s="57" t="s">
        <v>8</v>
      </c>
      <c r="C136" s="760" t="s">
        <v>4182</v>
      </c>
      <c r="D136" s="55"/>
      <c r="E136" s="55" t="s">
        <v>330</v>
      </c>
      <c r="F136" s="55"/>
      <c r="G136" s="55"/>
      <c r="H136" s="57" t="s">
        <v>133</v>
      </c>
      <c r="I136" s="57" t="s">
        <v>133</v>
      </c>
      <c r="J136" s="49"/>
      <c r="K136" s="49"/>
      <c r="L136" s="49"/>
      <c r="M136" s="53" t="s">
        <v>4077</v>
      </c>
      <c r="N136" s="53" t="s">
        <v>4183</v>
      </c>
    </row>
    <row r="137" spans="2:14">
      <c r="B137" s="57" t="s">
        <v>713</v>
      </c>
      <c r="C137" s="760">
        <v>2017</v>
      </c>
      <c r="D137" s="55" t="s">
        <v>330</v>
      </c>
      <c r="E137" s="55"/>
      <c r="F137" s="55"/>
      <c r="G137" s="55"/>
      <c r="H137" s="57" t="s">
        <v>133</v>
      </c>
      <c r="I137" s="49"/>
      <c r="J137" s="49"/>
      <c r="K137" s="49"/>
      <c r="L137" s="57" t="s">
        <v>133</v>
      </c>
      <c r="M137" s="53" t="s">
        <v>4184</v>
      </c>
      <c r="N137" s="53" t="s">
        <v>4184</v>
      </c>
    </row>
    <row r="138" spans="2:14">
      <c r="B138" s="57" t="s">
        <v>164</v>
      </c>
      <c r="C138" s="57" t="s">
        <v>4103</v>
      </c>
      <c r="D138" s="55"/>
      <c r="E138" s="55"/>
      <c r="F138" s="55"/>
      <c r="G138" s="55"/>
      <c r="H138" s="57" t="s">
        <v>133</v>
      </c>
      <c r="I138" s="57" t="s">
        <v>133</v>
      </c>
      <c r="J138" s="57" t="s">
        <v>133</v>
      </c>
      <c r="K138" s="49"/>
      <c r="L138" s="49"/>
      <c r="M138" s="53" t="s">
        <v>4077</v>
      </c>
      <c r="N138" s="51"/>
    </row>
    <row r="139" spans="2:14">
      <c r="B139" s="57" t="s">
        <v>59</v>
      </c>
      <c r="C139" s="760">
        <v>2018</v>
      </c>
      <c r="D139" s="55"/>
      <c r="E139" s="55"/>
      <c r="F139" s="55"/>
      <c r="G139" s="55"/>
      <c r="H139" s="49"/>
      <c r="I139" s="57" t="s">
        <v>133</v>
      </c>
      <c r="J139" s="57" t="s">
        <v>133</v>
      </c>
      <c r="K139" s="57" t="s">
        <v>133</v>
      </c>
      <c r="L139" s="49"/>
      <c r="M139" s="53" t="s">
        <v>4185</v>
      </c>
      <c r="N139" s="51"/>
    </row>
    <row r="140" spans="2:14">
      <c r="B140" s="57" t="s">
        <v>28</v>
      </c>
      <c r="C140" s="57" t="s">
        <v>4103</v>
      </c>
      <c r="D140" s="55"/>
      <c r="E140" s="55"/>
      <c r="F140" s="55"/>
      <c r="G140" s="55"/>
      <c r="H140" s="57" t="s">
        <v>133</v>
      </c>
      <c r="I140" s="57" t="s">
        <v>133</v>
      </c>
      <c r="J140" s="49"/>
      <c r="K140" s="49"/>
      <c r="L140" s="49"/>
      <c r="M140" s="53" t="s">
        <v>4077</v>
      </c>
      <c r="N140" s="51"/>
    </row>
    <row r="141" spans="2:14">
      <c r="B141" s="57" t="s">
        <v>53</v>
      </c>
      <c r="C141" s="57" t="s">
        <v>4103</v>
      </c>
      <c r="D141" s="55"/>
      <c r="E141" s="55"/>
      <c r="F141" s="55"/>
      <c r="G141" s="55"/>
      <c r="H141" s="57" t="s">
        <v>133</v>
      </c>
      <c r="I141" s="57" t="s">
        <v>133</v>
      </c>
      <c r="J141" s="49"/>
      <c r="K141" s="49"/>
      <c r="L141" s="49"/>
      <c r="M141" s="53" t="s">
        <v>4077</v>
      </c>
      <c r="N141" s="51"/>
    </row>
    <row r="142" spans="2:14">
      <c r="B142" s="57" t="s">
        <v>508</v>
      </c>
      <c r="C142" s="57" t="s">
        <v>4103</v>
      </c>
      <c r="D142" s="55"/>
      <c r="E142" s="55"/>
      <c r="F142" s="55"/>
      <c r="G142" s="55"/>
      <c r="H142" s="57" t="s">
        <v>133</v>
      </c>
      <c r="I142" s="57" t="s">
        <v>133</v>
      </c>
      <c r="J142" s="49"/>
      <c r="K142" s="49"/>
      <c r="L142" s="49"/>
      <c r="M142" s="53" t="s">
        <v>4077</v>
      </c>
      <c r="N142" s="51"/>
    </row>
    <row r="143" spans="2:14">
      <c r="B143" s="57" t="s">
        <v>6</v>
      </c>
      <c r="C143" s="761">
        <v>44055</v>
      </c>
      <c r="D143" s="55"/>
      <c r="E143" s="55"/>
      <c r="F143" s="55" t="s">
        <v>330</v>
      </c>
      <c r="G143" s="55"/>
      <c r="H143" s="186" t="s">
        <v>133</v>
      </c>
      <c r="I143" s="130" t="s">
        <v>133</v>
      </c>
      <c r="J143" s="49"/>
      <c r="K143" s="49"/>
      <c r="L143" s="49"/>
      <c r="M143" s="53" t="s">
        <v>4077</v>
      </c>
      <c r="N143" s="53" t="s">
        <v>4186</v>
      </c>
    </row>
    <row r="144" spans="2:14">
      <c r="B144" s="57" t="s">
        <v>165</v>
      </c>
      <c r="C144" s="760" t="s">
        <v>4087</v>
      </c>
      <c r="D144" s="55"/>
      <c r="E144" s="55" t="s">
        <v>330</v>
      </c>
      <c r="F144" s="55"/>
      <c r="G144" s="55"/>
      <c r="H144" s="130" t="s">
        <v>133</v>
      </c>
      <c r="I144" s="130"/>
      <c r="J144" s="49"/>
      <c r="K144" s="49"/>
      <c r="L144" s="57" t="s">
        <v>133</v>
      </c>
      <c r="M144" s="53" t="s">
        <v>4088</v>
      </c>
      <c r="N144" s="53" t="s">
        <v>4089</v>
      </c>
    </row>
    <row r="145" spans="2:14">
      <c r="B145" s="57" t="s">
        <v>4187</v>
      </c>
      <c r="C145" s="57" t="s">
        <v>507</v>
      </c>
      <c r="D145" s="55"/>
      <c r="E145" s="55"/>
      <c r="F145" s="55"/>
      <c r="G145" s="55"/>
      <c r="H145" s="49"/>
      <c r="I145" s="49"/>
      <c r="J145" s="49"/>
      <c r="K145" s="49"/>
      <c r="L145" s="49"/>
      <c r="M145" s="51"/>
      <c r="N145" s="51"/>
    </row>
    <row r="146" spans="2:14">
      <c r="B146" s="57" t="s">
        <v>166</v>
      </c>
      <c r="C146" s="760">
        <v>2016</v>
      </c>
      <c r="D146" s="55"/>
      <c r="E146" s="55"/>
      <c r="F146" s="55"/>
      <c r="G146" s="55"/>
      <c r="H146" s="49"/>
      <c r="I146" s="49"/>
      <c r="J146" s="49"/>
      <c r="K146" s="49"/>
      <c r="L146" s="57" t="s">
        <v>133</v>
      </c>
      <c r="M146" s="53" t="s">
        <v>4188</v>
      </c>
      <c r="N146" s="51"/>
    </row>
    <row r="147" spans="2:14">
      <c r="B147" s="57" t="s">
        <v>58</v>
      </c>
      <c r="C147" s="760" t="s">
        <v>4189</v>
      </c>
      <c r="D147" s="55"/>
      <c r="E147" s="55" t="s">
        <v>330</v>
      </c>
      <c r="F147" s="55"/>
      <c r="G147" s="55"/>
      <c r="H147" s="49"/>
      <c r="I147" s="57" t="s">
        <v>133</v>
      </c>
      <c r="J147" s="49"/>
      <c r="K147" s="49"/>
      <c r="L147" s="49"/>
      <c r="M147" s="53" t="s">
        <v>4077</v>
      </c>
      <c r="N147" s="53" t="s">
        <v>4190</v>
      </c>
    </row>
    <row r="148" spans="2:14">
      <c r="B148" s="57" t="s">
        <v>60</v>
      </c>
      <c r="C148" s="57" t="s">
        <v>4103</v>
      </c>
      <c r="D148" s="55"/>
      <c r="E148" s="55"/>
      <c r="F148" s="55"/>
      <c r="G148" s="55"/>
      <c r="H148" s="57" t="s">
        <v>133</v>
      </c>
      <c r="I148" s="49"/>
      <c r="J148" s="49"/>
      <c r="K148" s="49"/>
      <c r="L148" s="57" t="s">
        <v>133</v>
      </c>
      <c r="M148" s="53" t="s">
        <v>4077</v>
      </c>
      <c r="N148" s="51"/>
    </row>
    <row r="149" spans="2:14">
      <c r="B149" s="57" t="s">
        <v>37</v>
      </c>
      <c r="C149" s="57" t="s">
        <v>4103</v>
      </c>
      <c r="D149" s="55"/>
      <c r="E149" s="55"/>
      <c r="F149" s="55"/>
      <c r="G149" s="55"/>
      <c r="H149" s="57" t="s">
        <v>133</v>
      </c>
      <c r="I149" s="57" t="s">
        <v>133</v>
      </c>
      <c r="J149" s="49"/>
      <c r="K149" s="49"/>
      <c r="L149" s="49"/>
      <c r="M149" s="53" t="s">
        <v>4077</v>
      </c>
      <c r="N149" s="51"/>
    </row>
    <row r="150" spans="2:14">
      <c r="B150" s="57" t="s">
        <v>1084</v>
      </c>
      <c r="C150" s="57" t="s">
        <v>4103</v>
      </c>
      <c r="D150" s="55"/>
      <c r="E150" s="55"/>
      <c r="F150" s="55"/>
      <c r="G150" s="55"/>
      <c r="H150" s="57" t="s">
        <v>133</v>
      </c>
      <c r="I150" s="57" t="s">
        <v>133</v>
      </c>
      <c r="J150" s="49"/>
      <c r="K150" s="49"/>
      <c r="L150" s="49"/>
      <c r="M150" s="53" t="s">
        <v>4077</v>
      </c>
      <c r="N150" s="51"/>
    </row>
    <row r="151" spans="2:14">
      <c r="B151" s="57" t="s">
        <v>4191</v>
      </c>
      <c r="C151" s="57" t="s">
        <v>4103</v>
      </c>
      <c r="D151" s="55"/>
      <c r="E151" s="55"/>
      <c r="F151" s="55"/>
      <c r="G151" s="55"/>
      <c r="H151" s="49"/>
      <c r="I151" s="57" t="s">
        <v>133</v>
      </c>
      <c r="J151" s="49"/>
      <c r="K151" s="49"/>
      <c r="L151" s="49"/>
      <c r="M151" s="53" t="s">
        <v>4077</v>
      </c>
      <c r="N151" s="51"/>
    </row>
    <row r="152" spans="2:14">
      <c r="B152" s="57" t="s">
        <v>167</v>
      </c>
      <c r="C152" s="761">
        <v>44014</v>
      </c>
      <c r="D152" s="55"/>
      <c r="E152" s="55" t="s">
        <v>330</v>
      </c>
      <c r="F152" s="55"/>
      <c r="G152" s="55"/>
      <c r="H152" s="49"/>
      <c r="I152" s="49"/>
      <c r="J152" s="49"/>
      <c r="K152" s="186" t="s">
        <v>133</v>
      </c>
      <c r="L152" s="57" t="s">
        <v>133</v>
      </c>
      <c r="M152" s="53" t="s">
        <v>4192</v>
      </c>
      <c r="N152" s="53" t="s">
        <v>4193</v>
      </c>
    </row>
    <row r="153" spans="2:14">
      <c r="B153" s="57" t="s">
        <v>632</v>
      </c>
      <c r="C153" s="760">
        <v>2019</v>
      </c>
      <c r="D153" s="55" t="s">
        <v>330</v>
      </c>
      <c r="E153" s="55"/>
      <c r="F153" s="55"/>
      <c r="G153" s="55"/>
      <c r="H153" s="57" t="s">
        <v>133</v>
      </c>
      <c r="I153" s="49"/>
      <c r="J153" s="49"/>
      <c r="K153" s="49"/>
      <c r="L153" s="57" t="s">
        <v>133</v>
      </c>
      <c r="M153" s="53" t="s">
        <v>4194</v>
      </c>
      <c r="N153" s="53" t="s">
        <v>4194</v>
      </c>
    </row>
    <row r="154" spans="2:14">
      <c r="B154" s="57" t="s">
        <v>44</v>
      </c>
      <c r="C154" s="760">
        <v>2016</v>
      </c>
      <c r="D154" s="55" t="s">
        <v>330</v>
      </c>
      <c r="E154" s="55"/>
      <c r="F154" s="55"/>
      <c r="G154" s="55"/>
      <c r="H154" s="57" t="s">
        <v>133</v>
      </c>
      <c r="I154" s="49"/>
      <c r="J154" s="49"/>
      <c r="K154" s="49"/>
      <c r="L154" s="57" t="s">
        <v>133</v>
      </c>
      <c r="M154" s="53" t="s">
        <v>4195</v>
      </c>
      <c r="N154" s="53" t="s">
        <v>4195</v>
      </c>
    </row>
    <row r="155" spans="2:14">
      <c r="B155" s="57" t="s">
        <v>4196</v>
      </c>
      <c r="C155" s="57" t="s">
        <v>4103</v>
      </c>
      <c r="D155" s="55"/>
      <c r="E155" s="55"/>
      <c r="F155" s="55"/>
      <c r="G155" s="55"/>
      <c r="H155" s="57" t="s">
        <v>133</v>
      </c>
      <c r="I155" s="57" t="s">
        <v>133</v>
      </c>
      <c r="J155" s="57" t="s">
        <v>133</v>
      </c>
      <c r="K155" s="57" t="s">
        <v>133</v>
      </c>
      <c r="L155" s="49"/>
      <c r="M155" s="53" t="s">
        <v>4077</v>
      </c>
      <c r="N155" s="51"/>
    </row>
    <row r="156" spans="2:14">
      <c r="B156" s="57" t="s">
        <v>634</v>
      </c>
      <c r="C156" s="57" t="s">
        <v>4103</v>
      </c>
      <c r="D156" s="55"/>
      <c r="E156" s="55"/>
      <c r="F156" s="55"/>
      <c r="G156" s="55"/>
      <c r="H156" s="57" t="s">
        <v>133</v>
      </c>
      <c r="I156" s="57" t="s">
        <v>133</v>
      </c>
      <c r="J156" s="49"/>
      <c r="K156" s="49"/>
      <c r="L156" s="49"/>
      <c r="M156" s="53" t="s">
        <v>4077</v>
      </c>
      <c r="N156" s="51"/>
    </row>
    <row r="157" spans="2:14">
      <c r="B157" s="57" t="s">
        <v>401</v>
      </c>
      <c r="C157" s="760" t="s">
        <v>4150</v>
      </c>
      <c r="D157" s="55"/>
      <c r="E157" s="55" t="s">
        <v>330</v>
      </c>
      <c r="F157" s="55"/>
      <c r="G157" s="55"/>
      <c r="H157" s="130" t="s">
        <v>133</v>
      </c>
      <c r="I157" s="186" t="s">
        <v>133</v>
      </c>
      <c r="J157" s="49"/>
      <c r="K157" s="49"/>
      <c r="L157" s="130" t="s">
        <v>133</v>
      </c>
      <c r="M157" s="53" t="s">
        <v>4077</v>
      </c>
      <c r="N157" s="53" t="s">
        <v>4197</v>
      </c>
    </row>
    <row r="158" spans="2:14">
      <c r="B158" s="57" t="s">
        <v>311</v>
      </c>
      <c r="C158" s="760" t="s">
        <v>4198</v>
      </c>
      <c r="D158" s="55"/>
      <c r="E158" s="55"/>
      <c r="F158" s="55" t="s">
        <v>330</v>
      </c>
      <c r="G158" s="55"/>
      <c r="H158" s="57" t="s">
        <v>133</v>
      </c>
      <c r="I158" s="57" t="s">
        <v>133</v>
      </c>
      <c r="J158" s="49"/>
      <c r="K158" s="49"/>
      <c r="L158" s="49"/>
      <c r="M158" s="53" t="s">
        <v>4077</v>
      </c>
      <c r="N158" s="53" t="s">
        <v>4199</v>
      </c>
    </row>
    <row r="159" spans="2:14">
      <c r="B159" s="57" t="s">
        <v>71</v>
      </c>
      <c r="C159" s="57" t="s">
        <v>4103</v>
      </c>
      <c r="D159" s="55"/>
      <c r="E159" s="55"/>
      <c r="F159" s="55"/>
      <c r="G159" s="55"/>
      <c r="H159" s="49"/>
      <c r="I159" s="49"/>
      <c r="J159" s="49"/>
      <c r="K159" s="49"/>
      <c r="L159" s="57" t="s">
        <v>133</v>
      </c>
      <c r="M159" s="53" t="s">
        <v>4077</v>
      </c>
      <c r="N159" s="51"/>
    </row>
    <row r="160" spans="2:14">
      <c r="B160" s="57" t="s">
        <v>52</v>
      </c>
      <c r="C160" s="760" t="s">
        <v>4087</v>
      </c>
      <c r="D160" s="55"/>
      <c r="E160" s="55" t="s">
        <v>330</v>
      </c>
      <c r="F160" s="55"/>
      <c r="G160" s="55"/>
      <c r="H160" s="49"/>
      <c r="I160" s="186" t="s">
        <v>133</v>
      </c>
      <c r="J160" s="49"/>
      <c r="K160" s="49"/>
      <c r="L160" s="49"/>
      <c r="M160" s="53" t="s">
        <v>4200</v>
      </c>
      <c r="N160" s="53" t="s">
        <v>4201</v>
      </c>
    </row>
    <row r="161" spans="2:14">
      <c r="B161" s="57" t="s">
        <v>45</v>
      </c>
      <c r="C161" s="760">
        <v>2015</v>
      </c>
      <c r="D161" s="55" t="s">
        <v>330</v>
      </c>
      <c r="E161" s="55"/>
      <c r="F161" s="55"/>
      <c r="G161" s="55"/>
      <c r="H161" s="49"/>
      <c r="I161" s="49"/>
      <c r="J161" s="49"/>
      <c r="K161" s="49"/>
      <c r="L161" s="57" t="s">
        <v>133</v>
      </c>
      <c r="M161" s="51"/>
      <c r="N161" s="53" t="s">
        <v>757</v>
      </c>
    </row>
    <row r="162" spans="2:14">
      <c r="B162" s="57" t="s">
        <v>168</v>
      </c>
      <c r="C162" s="760" t="s">
        <v>4087</v>
      </c>
      <c r="D162" s="55"/>
      <c r="E162" s="55" t="s">
        <v>330</v>
      </c>
      <c r="F162" s="55"/>
      <c r="G162" s="55"/>
      <c r="H162" s="130" t="s">
        <v>133</v>
      </c>
      <c r="I162" s="130"/>
      <c r="J162" s="49"/>
      <c r="K162" s="49"/>
      <c r="L162" s="57" t="s">
        <v>133</v>
      </c>
      <c r="M162" s="53" t="s">
        <v>4088</v>
      </c>
      <c r="N162" s="53" t="s">
        <v>4089</v>
      </c>
    </row>
    <row r="163" spans="2:14">
      <c r="B163" s="57" t="s">
        <v>169</v>
      </c>
      <c r="C163" s="760" t="s">
        <v>4087</v>
      </c>
      <c r="D163" s="55"/>
      <c r="E163" s="55" t="s">
        <v>330</v>
      </c>
      <c r="F163" s="55"/>
      <c r="G163" s="55"/>
      <c r="H163" s="130" t="s">
        <v>133</v>
      </c>
      <c r="I163" s="130"/>
      <c r="J163" s="49"/>
      <c r="K163" s="49"/>
      <c r="L163" s="57" t="s">
        <v>133</v>
      </c>
      <c r="M163" s="53" t="s">
        <v>4088</v>
      </c>
      <c r="N163" s="53" t="s">
        <v>4089</v>
      </c>
    </row>
    <row r="164" spans="2:14">
      <c r="B164" s="57" t="s">
        <v>327</v>
      </c>
      <c r="C164" s="57" t="s">
        <v>507</v>
      </c>
      <c r="D164" s="55"/>
      <c r="E164" s="55"/>
      <c r="F164" s="55"/>
      <c r="G164" s="55"/>
      <c r="H164" s="49"/>
      <c r="I164" s="49"/>
      <c r="J164" s="49"/>
      <c r="K164" s="49"/>
      <c r="L164" s="49"/>
      <c r="M164" s="51"/>
      <c r="N164" s="51"/>
    </row>
    <row r="165" spans="2:14">
      <c r="B165" s="57" t="s">
        <v>638</v>
      </c>
      <c r="C165" s="760">
        <v>2017</v>
      </c>
      <c r="D165" s="55"/>
      <c r="E165" s="55"/>
      <c r="F165" s="55"/>
      <c r="G165" s="55"/>
      <c r="H165" s="57" t="s">
        <v>133</v>
      </c>
      <c r="I165" s="57" t="s">
        <v>133</v>
      </c>
      <c r="J165" s="49"/>
      <c r="K165" s="49"/>
      <c r="L165" s="49"/>
      <c r="M165" s="53" t="s">
        <v>4202</v>
      </c>
      <c r="N165" s="51"/>
    </row>
    <row r="166" spans="2:14">
      <c r="B166" s="57" t="s">
        <v>170</v>
      </c>
      <c r="C166" s="760" t="s">
        <v>4087</v>
      </c>
      <c r="D166" s="55"/>
      <c r="E166" s="55" t="s">
        <v>330</v>
      </c>
      <c r="F166" s="55"/>
      <c r="G166" s="55"/>
      <c r="H166" s="130" t="s">
        <v>133</v>
      </c>
      <c r="I166" s="130"/>
      <c r="J166" s="49"/>
      <c r="K166" s="49"/>
      <c r="L166" s="57" t="s">
        <v>133</v>
      </c>
      <c r="M166" s="53" t="s">
        <v>4088</v>
      </c>
      <c r="N166" s="53" t="s">
        <v>4089</v>
      </c>
    </row>
    <row r="167" spans="2:14">
      <c r="B167" s="57" t="s">
        <v>894</v>
      </c>
      <c r="C167" s="760" t="s">
        <v>4203</v>
      </c>
      <c r="D167" s="55" t="s">
        <v>330</v>
      </c>
      <c r="E167" s="55"/>
      <c r="F167" s="55"/>
      <c r="G167" s="55"/>
      <c r="H167" s="130" t="s">
        <v>133</v>
      </c>
      <c r="I167" s="49"/>
      <c r="J167" s="49"/>
      <c r="K167" s="49"/>
      <c r="L167" s="130" t="s">
        <v>133</v>
      </c>
      <c r="M167" s="51"/>
      <c r="N167" s="53" t="s">
        <v>4204</v>
      </c>
    </row>
    <row r="168" spans="2:14">
      <c r="B168" s="57" t="s">
        <v>7</v>
      </c>
      <c r="C168" s="760" t="s">
        <v>4073</v>
      </c>
      <c r="D168" s="55"/>
      <c r="E168" s="55" t="s">
        <v>330</v>
      </c>
      <c r="F168" s="55"/>
      <c r="G168" s="55"/>
      <c r="H168" s="57" t="s">
        <v>133</v>
      </c>
      <c r="I168" s="57" t="s">
        <v>133</v>
      </c>
      <c r="J168" s="49"/>
      <c r="K168" s="49"/>
      <c r="L168" s="49"/>
      <c r="M168" s="53" t="s">
        <v>4077</v>
      </c>
      <c r="N168" s="53" t="s">
        <v>4205</v>
      </c>
    </row>
    <row r="169" spans="2:14">
      <c r="B169" s="57" t="s">
        <v>718</v>
      </c>
      <c r="C169" s="57" t="s">
        <v>4103</v>
      </c>
      <c r="D169" s="55"/>
      <c r="E169" s="55"/>
      <c r="F169" s="55"/>
      <c r="G169" s="55"/>
      <c r="H169" s="57" t="s">
        <v>133</v>
      </c>
      <c r="I169" s="57" t="s">
        <v>133</v>
      </c>
      <c r="J169" s="49"/>
      <c r="K169" s="49"/>
      <c r="L169" s="49"/>
      <c r="M169" s="53" t="s">
        <v>4077</v>
      </c>
      <c r="N169" s="51"/>
    </row>
    <row r="170" spans="2:14">
      <c r="B170" s="57" t="s">
        <v>641</v>
      </c>
      <c r="C170" s="760">
        <v>2018</v>
      </c>
      <c r="D170" s="55" t="s">
        <v>330</v>
      </c>
      <c r="E170" s="55"/>
      <c r="F170" s="55"/>
      <c r="G170" s="55"/>
      <c r="H170" s="49"/>
      <c r="I170" s="57" t="s">
        <v>330</v>
      </c>
      <c r="J170" s="49"/>
      <c r="K170" s="49"/>
      <c r="L170" s="49"/>
      <c r="M170" s="53" t="s">
        <v>4206</v>
      </c>
      <c r="N170" s="53" t="s">
        <v>4206</v>
      </c>
    </row>
    <row r="171" spans="2:14">
      <c r="B171" s="57" t="s">
        <v>4207</v>
      </c>
      <c r="C171" s="57" t="s">
        <v>4103</v>
      </c>
      <c r="D171" s="55"/>
      <c r="E171" s="55"/>
      <c r="F171" s="55"/>
      <c r="G171" s="55"/>
      <c r="H171" s="49"/>
      <c r="I171" s="57" t="s">
        <v>133</v>
      </c>
      <c r="J171" s="49"/>
      <c r="K171" s="49"/>
      <c r="L171" s="49"/>
      <c r="M171" s="53" t="s">
        <v>4077</v>
      </c>
      <c r="N171" s="51"/>
    </row>
    <row r="172" spans="2:14">
      <c r="B172" s="57" t="s">
        <v>642</v>
      </c>
      <c r="C172" s="760">
        <v>2016</v>
      </c>
      <c r="D172" s="55"/>
      <c r="E172" s="55"/>
      <c r="F172" s="55"/>
      <c r="G172" s="55"/>
      <c r="H172" s="57" t="s">
        <v>133</v>
      </c>
      <c r="I172" s="57" t="s">
        <v>133</v>
      </c>
      <c r="J172" s="49"/>
      <c r="K172" s="49"/>
      <c r="L172" s="49"/>
      <c r="M172" s="53" t="s">
        <v>4208</v>
      </c>
      <c r="N172" s="51"/>
    </row>
    <row r="173" spans="2:14">
      <c r="B173" s="57" t="s">
        <v>23</v>
      </c>
      <c r="C173" s="760" t="s">
        <v>4115</v>
      </c>
      <c r="D173" s="55" t="s">
        <v>330</v>
      </c>
      <c r="E173" s="55"/>
      <c r="F173" s="55"/>
      <c r="G173" s="55"/>
      <c r="H173" s="130" t="s">
        <v>133</v>
      </c>
      <c r="I173" s="57" t="s">
        <v>133</v>
      </c>
      <c r="J173" s="49"/>
      <c r="K173" s="49"/>
      <c r="L173" s="49"/>
      <c r="M173" s="53" t="s">
        <v>4077</v>
      </c>
      <c r="N173" s="53" t="s">
        <v>4209</v>
      </c>
    </row>
    <row r="174" spans="2:14">
      <c r="B174" s="57" t="s">
        <v>719</v>
      </c>
      <c r="C174" s="760">
        <v>2017</v>
      </c>
      <c r="D174" s="55"/>
      <c r="E174" s="55"/>
      <c r="F174" s="55"/>
      <c r="G174" s="55"/>
      <c r="H174" s="49"/>
      <c r="I174" s="49"/>
      <c r="J174" s="49"/>
      <c r="K174" s="49"/>
      <c r="L174" s="49"/>
      <c r="M174" s="53" t="s">
        <v>4210</v>
      </c>
      <c r="N174" s="51"/>
    </row>
    <row r="175" spans="2:14">
      <c r="B175" s="57" t="s">
        <v>644</v>
      </c>
      <c r="C175" s="57" t="s">
        <v>4103</v>
      </c>
      <c r="D175" s="55"/>
      <c r="E175" s="55"/>
      <c r="F175" s="55"/>
      <c r="G175" s="55"/>
      <c r="H175" s="57" t="s">
        <v>133</v>
      </c>
      <c r="I175" s="57" t="s">
        <v>133</v>
      </c>
      <c r="J175" s="57" t="s">
        <v>133</v>
      </c>
      <c r="K175" s="57" t="s">
        <v>133</v>
      </c>
      <c r="L175" s="49"/>
      <c r="M175" s="53" t="s">
        <v>4077</v>
      </c>
      <c r="N175" s="51"/>
    </row>
    <row r="176" spans="2:14">
      <c r="B176" s="57" t="s">
        <v>17</v>
      </c>
      <c r="C176" s="760">
        <v>2016</v>
      </c>
      <c r="D176" s="55"/>
      <c r="E176" s="55"/>
      <c r="F176" s="55"/>
      <c r="G176" s="55"/>
      <c r="H176" s="57" t="s">
        <v>133</v>
      </c>
      <c r="I176" s="57" t="s">
        <v>133</v>
      </c>
      <c r="J176" s="57" t="s">
        <v>133</v>
      </c>
      <c r="K176" s="49"/>
      <c r="L176" s="49"/>
      <c r="M176" s="53" t="s">
        <v>4211</v>
      </c>
      <c r="N176" s="51"/>
    </row>
    <row r="177" spans="2:14">
      <c r="B177" s="57" t="s">
        <v>316</v>
      </c>
      <c r="C177" s="760" t="s">
        <v>4145</v>
      </c>
      <c r="D177" s="55"/>
      <c r="E177" s="55" t="s">
        <v>330</v>
      </c>
      <c r="F177" s="55"/>
      <c r="G177" s="55"/>
      <c r="H177" s="57" t="s">
        <v>133</v>
      </c>
      <c r="I177" s="57" t="s">
        <v>133</v>
      </c>
      <c r="J177" s="49"/>
      <c r="K177" s="49"/>
      <c r="L177" s="49"/>
      <c r="M177" s="53" t="s">
        <v>4212</v>
      </c>
      <c r="N177" s="53" t="s">
        <v>4213</v>
      </c>
    </row>
    <row r="178" spans="2:14">
      <c r="B178" s="57" t="s">
        <v>4214</v>
      </c>
      <c r="C178" s="57" t="s">
        <v>507</v>
      </c>
      <c r="D178" s="55"/>
      <c r="E178" s="55"/>
      <c r="F178" s="55"/>
      <c r="G178" s="55"/>
      <c r="H178" s="49"/>
      <c r="I178" s="49"/>
      <c r="J178" s="49"/>
      <c r="K178" s="49"/>
      <c r="L178" s="49"/>
      <c r="M178" s="51"/>
      <c r="N178" s="51"/>
    </row>
    <row r="179" spans="2:14">
      <c r="B179" s="57" t="s">
        <v>171</v>
      </c>
      <c r="C179" s="760" t="s">
        <v>4087</v>
      </c>
      <c r="D179" s="55"/>
      <c r="E179" s="55" t="s">
        <v>330</v>
      </c>
      <c r="F179" s="55"/>
      <c r="G179" s="55"/>
      <c r="H179" s="130" t="s">
        <v>133</v>
      </c>
      <c r="I179" s="130"/>
      <c r="J179" s="49"/>
      <c r="K179" s="49"/>
      <c r="L179" s="57" t="s">
        <v>133</v>
      </c>
      <c r="M179" s="53" t="s">
        <v>4088</v>
      </c>
      <c r="N179" s="53" t="s">
        <v>4089</v>
      </c>
    </row>
    <row r="180" spans="2:14">
      <c r="B180" s="57" t="s">
        <v>172</v>
      </c>
      <c r="C180" s="760" t="s">
        <v>4087</v>
      </c>
      <c r="D180" s="55"/>
      <c r="E180" s="55" t="s">
        <v>330</v>
      </c>
      <c r="F180" s="55"/>
      <c r="G180" s="55"/>
      <c r="H180" s="130" t="s">
        <v>133</v>
      </c>
      <c r="I180" s="130"/>
      <c r="J180" s="49"/>
      <c r="K180" s="49"/>
      <c r="L180" s="57" t="s">
        <v>133</v>
      </c>
      <c r="M180" s="53" t="s">
        <v>4088</v>
      </c>
      <c r="N180" s="53" t="s">
        <v>4089</v>
      </c>
    </row>
    <row r="181" spans="2:14">
      <c r="B181" s="57" t="s">
        <v>760</v>
      </c>
      <c r="C181" s="57" t="s">
        <v>4103</v>
      </c>
      <c r="D181" s="55"/>
      <c r="E181" s="55"/>
      <c r="F181" s="55"/>
      <c r="G181" s="55"/>
      <c r="H181" s="57" t="s">
        <v>133</v>
      </c>
      <c r="I181" s="57" t="s">
        <v>133</v>
      </c>
      <c r="J181" s="49"/>
      <c r="K181" s="49"/>
      <c r="L181" s="49"/>
      <c r="M181" s="53" t="s">
        <v>4077</v>
      </c>
      <c r="N181" s="51"/>
    </row>
    <row r="182" spans="2:14">
      <c r="B182" s="57" t="s">
        <v>776</v>
      </c>
      <c r="C182" s="57" t="s">
        <v>4103</v>
      </c>
      <c r="D182" s="55"/>
      <c r="E182" s="55"/>
      <c r="F182" s="55"/>
      <c r="G182" s="55"/>
      <c r="H182" s="49"/>
      <c r="I182" s="57" t="s">
        <v>133</v>
      </c>
      <c r="J182" s="49"/>
      <c r="K182" s="49"/>
      <c r="L182" s="49"/>
      <c r="M182" s="53" t="s">
        <v>4077</v>
      </c>
      <c r="N182" s="51"/>
    </row>
    <row r="183" spans="2:14">
      <c r="B183" s="57" t="s">
        <v>54</v>
      </c>
      <c r="C183" s="57" t="s">
        <v>4103</v>
      </c>
      <c r="D183" s="55"/>
      <c r="E183" s="55"/>
      <c r="F183" s="55"/>
      <c r="G183" s="55"/>
      <c r="H183" s="57" t="s">
        <v>133</v>
      </c>
      <c r="I183" s="49"/>
      <c r="J183" s="49"/>
      <c r="K183" s="49"/>
      <c r="L183" s="57" t="s">
        <v>133</v>
      </c>
      <c r="M183" s="53" t="s">
        <v>4077</v>
      </c>
      <c r="N183" s="51"/>
    </row>
    <row r="184" spans="2:14">
      <c r="B184" s="57" t="s">
        <v>777</v>
      </c>
      <c r="C184" s="57" t="s">
        <v>507</v>
      </c>
      <c r="D184" s="55"/>
      <c r="E184" s="55"/>
      <c r="F184" s="55"/>
      <c r="G184" s="55"/>
      <c r="H184" s="49"/>
      <c r="I184" s="49"/>
      <c r="J184" s="49"/>
      <c r="K184" s="49"/>
      <c r="L184" s="49"/>
      <c r="M184" s="69"/>
      <c r="N184" s="51"/>
    </row>
    <row r="185" spans="2:14">
      <c r="B185" s="57" t="s">
        <v>173</v>
      </c>
      <c r="C185" s="760" t="s">
        <v>4087</v>
      </c>
      <c r="D185" s="55"/>
      <c r="E185" s="55" t="s">
        <v>330</v>
      </c>
      <c r="F185" s="55"/>
      <c r="G185" s="55"/>
      <c r="H185" s="130" t="s">
        <v>133</v>
      </c>
      <c r="I185" s="130"/>
      <c r="J185" s="49"/>
      <c r="K185" s="49"/>
      <c r="L185" s="57" t="s">
        <v>133</v>
      </c>
      <c r="M185" s="53" t="s">
        <v>4088</v>
      </c>
      <c r="N185" s="53" t="s">
        <v>4089</v>
      </c>
    </row>
    <row r="186" spans="2:14">
      <c r="B186" s="57" t="s">
        <v>33</v>
      </c>
      <c r="C186" s="57" t="s">
        <v>4103</v>
      </c>
      <c r="D186" s="55"/>
      <c r="E186" s="55"/>
      <c r="F186" s="55"/>
      <c r="G186" s="55"/>
      <c r="H186" s="57" t="s">
        <v>133</v>
      </c>
      <c r="I186" s="57" t="s">
        <v>133</v>
      </c>
      <c r="J186" s="49"/>
      <c r="K186" s="49"/>
      <c r="L186" s="49"/>
      <c r="M186" s="53" t="s">
        <v>4077</v>
      </c>
      <c r="N186" s="51"/>
    </row>
    <row r="187" spans="2:14">
      <c r="B187" s="57" t="s">
        <v>648</v>
      </c>
      <c r="C187" s="760">
        <v>2016</v>
      </c>
      <c r="D187" s="55"/>
      <c r="E187" s="55"/>
      <c r="F187" s="55"/>
      <c r="G187" s="55"/>
      <c r="H187" s="49"/>
      <c r="I187" s="57" t="s">
        <v>133</v>
      </c>
      <c r="J187" s="49"/>
      <c r="K187" s="49"/>
      <c r="L187" s="49"/>
      <c r="M187" s="53" t="s">
        <v>4215</v>
      </c>
      <c r="N187" s="51"/>
    </row>
    <row r="188" spans="2:14">
      <c r="B188" s="57" t="s">
        <v>721</v>
      </c>
      <c r="C188" s="760">
        <v>2016</v>
      </c>
      <c r="D188" s="55"/>
      <c r="E188" s="55"/>
      <c r="F188" s="55"/>
      <c r="G188" s="55"/>
      <c r="H188" s="57" t="s">
        <v>133</v>
      </c>
      <c r="I188" s="57" t="s">
        <v>133</v>
      </c>
      <c r="J188" s="49"/>
      <c r="K188" s="49"/>
      <c r="L188" s="49"/>
      <c r="M188" s="53" t="s">
        <v>4216</v>
      </c>
      <c r="N188" s="51"/>
    </row>
    <row r="189" spans="2:14">
      <c r="B189" s="57" t="s">
        <v>4217</v>
      </c>
      <c r="C189" s="57" t="s">
        <v>507</v>
      </c>
      <c r="D189" s="55"/>
      <c r="E189" s="55"/>
      <c r="F189" s="55"/>
      <c r="G189" s="55"/>
      <c r="H189" s="49"/>
      <c r="I189" s="49"/>
      <c r="J189" s="49"/>
      <c r="K189" s="49"/>
      <c r="L189" s="49"/>
      <c r="M189" s="51"/>
      <c r="N189" s="51"/>
    </row>
    <row r="190" spans="2:14">
      <c r="B190" s="57" t="s">
        <v>2263</v>
      </c>
      <c r="C190" s="760">
        <v>2016</v>
      </c>
      <c r="D190" s="55"/>
      <c r="E190" s="55"/>
      <c r="F190" s="55"/>
      <c r="G190" s="55"/>
      <c r="H190" s="57" t="s">
        <v>133</v>
      </c>
      <c r="I190" s="57" t="s">
        <v>133</v>
      </c>
      <c r="J190" s="49"/>
      <c r="K190" s="49"/>
      <c r="L190" s="49"/>
      <c r="M190" s="53" t="s">
        <v>4218</v>
      </c>
      <c r="N190" s="51"/>
    </row>
    <row r="191" spans="2:14">
      <c r="B191" s="57" t="s">
        <v>402</v>
      </c>
      <c r="C191" s="760">
        <v>2019</v>
      </c>
      <c r="D191" s="55"/>
      <c r="E191" s="55"/>
      <c r="F191" s="55"/>
      <c r="G191" s="55"/>
      <c r="H191" s="57" t="s">
        <v>133</v>
      </c>
      <c r="I191" s="57" t="s">
        <v>133</v>
      </c>
      <c r="J191" s="49"/>
      <c r="K191" s="49"/>
      <c r="L191" s="49"/>
      <c r="M191" s="53" t="s">
        <v>4077</v>
      </c>
      <c r="N191" s="51"/>
    </row>
    <row r="192" spans="2:14">
      <c r="B192" s="57" t="s">
        <v>318</v>
      </c>
      <c r="C192" s="761">
        <v>43720</v>
      </c>
      <c r="D192" s="55" t="s">
        <v>330</v>
      </c>
      <c r="E192" s="55"/>
      <c r="F192" s="55"/>
      <c r="G192" s="55"/>
      <c r="H192" s="57" t="s">
        <v>133</v>
      </c>
      <c r="I192" s="186" t="s">
        <v>133</v>
      </c>
      <c r="J192" s="49"/>
      <c r="K192" s="49"/>
      <c r="L192" s="130" t="s">
        <v>133</v>
      </c>
      <c r="M192" s="53" t="s">
        <v>4108</v>
      </c>
      <c r="N192" s="53" t="s">
        <v>4219</v>
      </c>
    </row>
    <row r="193" spans="2:14">
      <c r="B193" s="57" t="s">
        <v>174</v>
      </c>
      <c r="C193" s="760" t="s">
        <v>4087</v>
      </c>
      <c r="D193" s="55"/>
      <c r="E193" s="55" t="s">
        <v>330</v>
      </c>
      <c r="F193" s="55"/>
      <c r="G193" s="55"/>
      <c r="H193" s="130" t="s">
        <v>133</v>
      </c>
      <c r="I193" s="130"/>
      <c r="J193" s="49"/>
      <c r="K193" s="49"/>
      <c r="L193" s="57" t="s">
        <v>133</v>
      </c>
      <c r="M193" s="53" t="s">
        <v>4088</v>
      </c>
      <c r="N193" s="53" t="s">
        <v>4089</v>
      </c>
    </row>
    <row r="194" spans="2:14">
      <c r="B194" s="57" t="s">
        <v>175</v>
      </c>
      <c r="C194" s="761">
        <v>44086</v>
      </c>
      <c r="D194" s="55"/>
      <c r="E194" s="55" t="s">
        <v>330</v>
      </c>
      <c r="F194" s="55"/>
      <c r="G194" s="55"/>
      <c r="H194" s="130" t="s">
        <v>133</v>
      </c>
      <c r="I194" s="130" t="s">
        <v>133</v>
      </c>
      <c r="J194" s="49"/>
      <c r="K194" s="49"/>
      <c r="L194" s="186" t="s">
        <v>133</v>
      </c>
      <c r="M194" s="53" t="s">
        <v>4220</v>
      </c>
      <c r="N194" s="53" t="s">
        <v>4221</v>
      </c>
    </row>
    <row r="195" spans="2:14">
      <c r="B195" s="57" t="s">
        <v>4222</v>
      </c>
      <c r="C195" s="760">
        <v>2019</v>
      </c>
      <c r="D195" s="55"/>
      <c r="E195" s="55"/>
      <c r="F195" s="55"/>
      <c r="G195" s="55"/>
      <c r="H195" s="57" t="s">
        <v>133</v>
      </c>
      <c r="I195" s="57" t="s">
        <v>133</v>
      </c>
      <c r="J195" s="49"/>
      <c r="K195" s="49"/>
      <c r="L195" s="49"/>
      <c r="M195" s="53" t="s">
        <v>4223</v>
      </c>
      <c r="N195" s="51"/>
    </row>
    <row r="196" spans="2:14">
      <c r="B196" s="57" t="s">
        <v>4224</v>
      </c>
      <c r="C196" s="57" t="s">
        <v>507</v>
      </c>
      <c r="D196" s="55"/>
      <c r="E196" s="55"/>
      <c r="F196" s="55"/>
      <c r="G196" s="55"/>
      <c r="H196" s="49"/>
      <c r="I196" s="49"/>
      <c r="J196" s="49"/>
      <c r="K196" s="49"/>
      <c r="L196" s="49"/>
      <c r="M196" s="51"/>
      <c r="N196" s="51"/>
    </row>
    <row r="197" spans="2:14">
      <c r="B197" s="57" t="s">
        <v>29</v>
      </c>
      <c r="C197" s="760">
        <v>2017</v>
      </c>
      <c r="D197" s="55"/>
      <c r="E197" s="55"/>
      <c r="F197" s="55"/>
      <c r="G197" s="55"/>
      <c r="H197" s="57" t="s">
        <v>133</v>
      </c>
      <c r="I197" s="49"/>
      <c r="J197" s="49"/>
      <c r="K197" s="49"/>
      <c r="L197" s="57" t="s">
        <v>133</v>
      </c>
      <c r="M197" s="53" t="s">
        <v>4225</v>
      </c>
      <c r="N197" s="51"/>
    </row>
    <row r="198" spans="2:14">
      <c r="B198" s="57" t="s">
        <v>92</v>
      </c>
      <c r="C198" s="760">
        <v>2018</v>
      </c>
      <c r="D198" s="55"/>
      <c r="E198" s="55"/>
      <c r="F198" s="55"/>
      <c r="G198" s="55"/>
      <c r="H198" s="57" t="s">
        <v>133</v>
      </c>
      <c r="I198" s="57" t="s">
        <v>133</v>
      </c>
      <c r="J198" s="49"/>
      <c r="K198" s="49"/>
      <c r="L198" s="49"/>
      <c r="M198" s="53" t="s">
        <v>4226</v>
      </c>
      <c r="N198" s="51"/>
    </row>
    <row r="199" spans="2:14">
      <c r="B199" s="57" t="s">
        <v>64</v>
      </c>
      <c r="C199" s="760" t="s">
        <v>4227</v>
      </c>
      <c r="D199" s="55"/>
      <c r="E199" s="55" t="s">
        <v>330</v>
      </c>
      <c r="F199" s="55"/>
      <c r="G199" s="55"/>
      <c r="H199" s="57" t="s">
        <v>133</v>
      </c>
      <c r="I199" s="57" t="s">
        <v>133</v>
      </c>
      <c r="J199" s="49"/>
      <c r="K199" s="49"/>
      <c r="L199" s="49"/>
      <c r="M199" s="53" t="s">
        <v>4228</v>
      </c>
      <c r="N199" s="53" t="s">
        <v>4229</v>
      </c>
    </row>
    <row r="200" spans="2:14">
      <c r="B200" s="57" t="s">
        <v>47</v>
      </c>
      <c r="C200" s="57" t="s">
        <v>4103</v>
      </c>
      <c r="D200" s="55"/>
      <c r="E200" s="55"/>
      <c r="F200" s="55"/>
      <c r="G200" s="55"/>
      <c r="H200" s="49"/>
      <c r="I200" s="57" t="s">
        <v>133</v>
      </c>
      <c r="J200" s="49"/>
      <c r="K200" s="49"/>
      <c r="L200" s="49"/>
      <c r="M200" s="53" t="s">
        <v>4077</v>
      </c>
      <c r="N200" s="51"/>
    </row>
    <row r="201" spans="2:14">
      <c r="B201" s="57" t="s">
        <v>74</v>
      </c>
      <c r="C201" s="57" t="s">
        <v>4103</v>
      </c>
      <c r="D201" s="55"/>
      <c r="E201" s="55"/>
      <c r="F201" s="55"/>
      <c r="G201" s="55"/>
      <c r="H201" s="57" t="s">
        <v>133</v>
      </c>
      <c r="I201" s="57" t="s">
        <v>330</v>
      </c>
      <c r="J201" s="49"/>
      <c r="K201" s="49"/>
      <c r="L201" s="49"/>
      <c r="M201" s="53" t="s">
        <v>4077</v>
      </c>
      <c r="N201" s="51"/>
    </row>
    <row r="202" spans="2:14">
      <c r="B202" s="57" t="s">
        <v>728</v>
      </c>
      <c r="C202" s="761">
        <v>44086</v>
      </c>
      <c r="D202" s="55"/>
      <c r="E202" s="55"/>
      <c r="F202" s="55" t="s">
        <v>330</v>
      </c>
      <c r="G202" s="55"/>
      <c r="H202" s="57" t="s">
        <v>133</v>
      </c>
      <c r="I202" s="57" t="s">
        <v>330</v>
      </c>
      <c r="J202" s="49"/>
      <c r="K202" s="49"/>
      <c r="L202" s="49"/>
      <c r="M202" s="53" t="s">
        <v>4077</v>
      </c>
      <c r="N202" s="53" t="s">
        <v>4230</v>
      </c>
    </row>
    <row r="203" spans="2:14">
      <c r="B203" s="57" t="s">
        <v>653</v>
      </c>
      <c r="C203" s="760">
        <v>2018</v>
      </c>
      <c r="D203" s="55"/>
      <c r="E203" s="55"/>
      <c r="F203" s="55"/>
      <c r="G203" s="55"/>
      <c r="H203" s="57" t="s">
        <v>133</v>
      </c>
      <c r="I203" s="49"/>
      <c r="J203" s="49"/>
      <c r="K203" s="49"/>
      <c r="L203" s="57" t="s">
        <v>133</v>
      </c>
      <c r="M203" s="53" t="s">
        <v>4231</v>
      </c>
      <c r="N203" s="51"/>
    </row>
    <row r="204" spans="2:14">
      <c r="B204" s="57" t="s">
        <v>176</v>
      </c>
      <c r="C204" s="57" t="s">
        <v>4103</v>
      </c>
      <c r="D204" s="55"/>
      <c r="E204" s="55"/>
      <c r="F204" s="55"/>
      <c r="G204" s="55"/>
      <c r="H204" s="57" t="s">
        <v>133</v>
      </c>
      <c r="I204" s="57" t="s">
        <v>330</v>
      </c>
      <c r="J204" s="57" t="s">
        <v>133</v>
      </c>
      <c r="K204" s="49"/>
      <c r="L204" s="49"/>
      <c r="M204" s="53" t="s">
        <v>4077</v>
      </c>
      <c r="N204" s="51"/>
    </row>
    <row r="205" spans="2:14">
      <c r="B205" s="57" t="s">
        <v>177</v>
      </c>
      <c r="C205" s="57" t="s">
        <v>4103</v>
      </c>
      <c r="D205" s="55"/>
      <c r="E205" s="55"/>
      <c r="F205" s="55"/>
      <c r="G205" s="55"/>
      <c r="H205" s="49"/>
      <c r="I205" s="57" t="s">
        <v>133</v>
      </c>
      <c r="J205" s="49"/>
      <c r="K205" s="49"/>
      <c r="L205" s="49"/>
      <c r="M205" s="53" t="s">
        <v>4077</v>
      </c>
      <c r="N205" s="51"/>
    </row>
    <row r="206" spans="2:14">
      <c r="B206" s="57" t="s">
        <v>732</v>
      </c>
      <c r="C206" s="760">
        <v>2016</v>
      </c>
      <c r="D206" s="55"/>
      <c r="E206" s="55"/>
      <c r="F206" s="55"/>
      <c r="G206" s="55"/>
      <c r="H206" s="57" t="s">
        <v>133</v>
      </c>
      <c r="I206" s="49"/>
      <c r="J206" s="49"/>
      <c r="K206" s="49"/>
      <c r="L206" s="57" t="s">
        <v>330</v>
      </c>
      <c r="M206" s="53" t="s">
        <v>4232</v>
      </c>
      <c r="N206" s="51"/>
    </row>
    <row r="207" spans="2:14">
      <c r="B207" s="57" t="s">
        <v>4233</v>
      </c>
      <c r="C207" s="57" t="s">
        <v>507</v>
      </c>
      <c r="D207" s="55"/>
      <c r="E207" s="55"/>
      <c r="F207" s="55"/>
      <c r="G207" s="55"/>
      <c r="H207" s="49"/>
      <c r="I207" s="49"/>
      <c r="J207" s="49"/>
      <c r="K207" s="49"/>
      <c r="L207" s="49"/>
      <c r="M207" s="51"/>
      <c r="N207" s="51"/>
    </row>
    <row r="208" spans="2:14">
      <c r="B208" s="57" t="s">
        <v>321</v>
      </c>
      <c r="C208" s="57" t="s">
        <v>4103</v>
      </c>
      <c r="D208" s="55"/>
      <c r="E208" s="55"/>
      <c r="F208" s="55"/>
      <c r="G208" s="55"/>
      <c r="H208" s="57" t="s">
        <v>133</v>
      </c>
      <c r="I208" s="57" t="s">
        <v>330</v>
      </c>
      <c r="J208" s="49"/>
      <c r="K208" s="49"/>
      <c r="L208" s="49"/>
      <c r="M208" s="53" t="s">
        <v>4077</v>
      </c>
      <c r="N208" s="51"/>
    </row>
    <row r="209" spans="2:14">
      <c r="B209" s="57" t="s">
        <v>13</v>
      </c>
      <c r="C209" s="57" t="s">
        <v>4234</v>
      </c>
      <c r="D209" s="55"/>
      <c r="E209" s="55"/>
      <c r="F209" s="55"/>
      <c r="G209" s="55"/>
      <c r="H209" s="57" t="s">
        <v>133</v>
      </c>
      <c r="I209" s="57" t="s">
        <v>330</v>
      </c>
      <c r="J209" s="49"/>
      <c r="K209" s="49"/>
      <c r="L209" s="49"/>
      <c r="M209" s="53" t="s">
        <v>4077</v>
      </c>
      <c r="N209" s="51"/>
    </row>
    <row r="210" spans="2:14">
      <c r="B210" s="57" t="s">
        <v>178</v>
      </c>
      <c r="C210" s="760">
        <v>2016</v>
      </c>
      <c r="D210" s="55"/>
      <c r="E210" s="55"/>
      <c r="F210" s="55"/>
      <c r="G210" s="55"/>
      <c r="H210" s="57" t="s">
        <v>133</v>
      </c>
      <c r="I210" s="49"/>
      <c r="J210" s="49"/>
      <c r="K210" s="49"/>
      <c r="L210" s="57" t="s">
        <v>330</v>
      </c>
      <c r="M210" s="53" t="s">
        <v>4235</v>
      </c>
      <c r="N210" s="51"/>
    </row>
    <row r="211" spans="2:14">
      <c r="B211" s="57" t="s">
        <v>654</v>
      </c>
      <c r="C211" s="760" t="s">
        <v>4115</v>
      </c>
      <c r="D211" s="55"/>
      <c r="E211" s="55"/>
      <c r="F211" s="55" t="s">
        <v>330</v>
      </c>
      <c r="G211" s="55"/>
      <c r="H211" s="57" t="s">
        <v>133</v>
      </c>
      <c r="I211" s="186" t="s">
        <v>330</v>
      </c>
      <c r="J211" s="49"/>
      <c r="K211" s="49"/>
      <c r="L211" s="130" t="s">
        <v>330</v>
      </c>
      <c r="M211" s="53" t="s">
        <v>4077</v>
      </c>
      <c r="N211" s="53" t="s">
        <v>4236</v>
      </c>
    </row>
    <row r="212" spans="2:14">
      <c r="B212" s="57" t="s">
        <v>4286</v>
      </c>
      <c r="C212" s="761">
        <v>44177</v>
      </c>
      <c r="D212" s="55"/>
      <c r="E212" s="55" t="s">
        <v>330</v>
      </c>
      <c r="F212" s="55"/>
      <c r="G212" s="55"/>
      <c r="H212" s="130" t="s">
        <v>133</v>
      </c>
      <c r="I212" s="130" t="s">
        <v>133</v>
      </c>
      <c r="J212" s="49"/>
      <c r="K212" s="49"/>
      <c r="L212" s="57" t="s">
        <v>133</v>
      </c>
      <c r="M212" s="53" t="s">
        <v>4088</v>
      </c>
      <c r="N212" s="53" t="s">
        <v>4237</v>
      </c>
    </row>
    <row r="213" spans="2:14">
      <c r="B213" s="57" t="s">
        <v>180</v>
      </c>
      <c r="C213" s="57" t="s">
        <v>507</v>
      </c>
      <c r="D213" s="55"/>
      <c r="E213" s="55"/>
      <c r="F213" s="55"/>
      <c r="G213" s="55"/>
      <c r="H213" s="49"/>
      <c r="I213" s="49"/>
      <c r="J213" s="49"/>
      <c r="K213" s="49"/>
      <c r="L213" s="49"/>
      <c r="M213" s="51"/>
      <c r="N213" s="51"/>
    </row>
    <row r="214" spans="2:14">
      <c r="B214" s="57" t="s">
        <v>70</v>
      </c>
      <c r="C214" s="57" t="s">
        <v>4103</v>
      </c>
      <c r="D214" s="55"/>
      <c r="E214" s="55"/>
      <c r="F214" s="55"/>
      <c r="G214" s="55"/>
      <c r="H214" s="57" t="s">
        <v>133</v>
      </c>
      <c r="I214" s="57" t="s">
        <v>330</v>
      </c>
      <c r="J214" s="57" t="s">
        <v>330</v>
      </c>
      <c r="K214" s="57" t="s">
        <v>330</v>
      </c>
      <c r="L214" s="49"/>
      <c r="M214" s="53" t="s">
        <v>4077</v>
      </c>
      <c r="N214" s="51"/>
    </row>
    <row r="215" spans="2:14">
      <c r="B215" s="57" t="s">
        <v>766</v>
      </c>
      <c r="C215" s="760">
        <v>2018</v>
      </c>
      <c r="D215" s="55" t="s">
        <v>330</v>
      </c>
      <c r="E215" s="55"/>
      <c r="F215" s="55"/>
      <c r="G215" s="55"/>
      <c r="H215" s="57" t="s">
        <v>133</v>
      </c>
      <c r="I215" s="49"/>
      <c r="J215" s="49"/>
      <c r="K215" s="49"/>
      <c r="L215" s="57" t="s">
        <v>133</v>
      </c>
      <c r="M215" s="53" t="s">
        <v>4238</v>
      </c>
      <c r="N215" s="53" t="s">
        <v>4239</v>
      </c>
    </row>
    <row r="216" spans="2:14">
      <c r="B216" s="57" t="s">
        <v>10</v>
      </c>
      <c r="C216" s="57" t="s">
        <v>4103</v>
      </c>
      <c r="D216" s="55"/>
      <c r="E216" s="55"/>
      <c r="F216" s="55"/>
      <c r="G216" s="55"/>
      <c r="H216" s="57" t="s">
        <v>133</v>
      </c>
      <c r="I216" s="57" t="s">
        <v>330</v>
      </c>
      <c r="J216" s="49"/>
      <c r="K216" s="57" t="s">
        <v>330</v>
      </c>
      <c r="L216" s="49"/>
      <c r="M216" s="53" t="s">
        <v>4077</v>
      </c>
      <c r="N216" s="51"/>
    </row>
    <row r="217" spans="2:14">
      <c r="B217" s="57" t="s">
        <v>4240</v>
      </c>
      <c r="C217" s="760">
        <v>2018</v>
      </c>
      <c r="D217" s="55"/>
      <c r="E217" s="55"/>
      <c r="F217" s="55"/>
      <c r="G217" s="55"/>
      <c r="H217" s="49"/>
      <c r="I217" s="57" t="s">
        <v>133</v>
      </c>
      <c r="J217" s="49"/>
      <c r="K217" s="49"/>
      <c r="L217" s="49"/>
      <c r="M217" s="53" t="s">
        <v>4077</v>
      </c>
      <c r="N217" s="51"/>
    </row>
    <row r="218" spans="2:14">
      <c r="B218" s="57" t="s">
        <v>90</v>
      </c>
      <c r="C218" s="761">
        <v>44144</v>
      </c>
      <c r="D218" s="55"/>
      <c r="E218" s="55" t="s">
        <v>330</v>
      </c>
      <c r="F218" s="55"/>
      <c r="G218" s="55"/>
      <c r="H218" s="57" t="s">
        <v>133</v>
      </c>
      <c r="I218" s="57" t="s">
        <v>330</v>
      </c>
      <c r="J218" s="49"/>
      <c r="K218" s="49"/>
      <c r="L218" s="49"/>
      <c r="M218" s="53" t="s">
        <v>4241</v>
      </c>
      <c r="N218" s="53" t="s">
        <v>4242</v>
      </c>
    </row>
    <row r="219" spans="2:14">
      <c r="B219" s="57" t="s">
        <v>4243</v>
      </c>
      <c r="C219" s="57" t="s">
        <v>507</v>
      </c>
      <c r="D219" s="55"/>
      <c r="E219" s="55"/>
      <c r="F219" s="55"/>
      <c r="G219" s="55"/>
      <c r="H219" s="49"/>
      <c r="I219" s="49"/>
      <c r="J219" s="49"/>
      <c r="K219" s="49"/>
      <c r="L219" s="49"/>
      <c r="M219" s="51"/>
      <c r="N219" s="51"/>
    </row>
    <row r="220" spans="2:14">
      <c r="B220" s="57" t="s">
        <v>4244</v>
      </c>
      <c r="C220" s="57" t="s">
        <v>4103</v>
      </c>
      <c r="D220" s="55"/>
      <c r="E220" s="55"/>
      <c r="F220" s="55"/>
      <c r="G220" s="55"/>
      <c r="H220" s="49"/>
      <c r="I220" s="57" t="s">
        <v>133</v>
      </c>
      <c r="J220" s="57" t="s">
        <v>133</v>
      </c>
      <c r="K220" s="49"/>
      <c r="L220" s="49"/>
      <c r="M220" s="53" t="s">
        <v>4077</v>
      </c>
      <c r="N220" s="51"/>
    </row>
    <row r="221" spans="2:14">
      <c r="B221" s="57" t="s">
        <v>15</v>
      </c>
      <c r="C221" s="760" t="s">
        <v>4080</v>
      </c>
      <c r="D221" s="55"/>
      <c r="E221" s="55" t="s">
        <v>330</v>
      </c>
      <c r="F221" s="55"/>
      <c r="G221" s="55"/>
      <c r="H221" s="57" t="s">
        <v>133</v>
      </c>
      <c r="I221" s="57" t="s">
        <v>133</v>
      </c>
      <c r="J221" s="49"/>
      <c r="K221" s="186" t="s">
        <v>133</v>
      </c>
      <c r="L221" s="49"/>
      <c r="M221" s="53" t="s">
        <v>4245</v>
      </c>
      <c r="N221" s="53" t="s">
        <v>4246</v>
      </c>
    </row>
    <row r="222" spans="2:14">
      <c r="B222" s="57" t="s">
        <v>40</v>
      </c>
      <c r="C222" s="57" t="s">
        <v>4103</v>
      </c>
      <c r="D222" s="55"/>
      <c r="E222" s="55"/>
      <c r="F222" s="55"/>
      <c r="G222" s="55"/>
      <c r="H222" s="57" t="s">
        <v>133</v>
      </c>
      <c r="I222" s="57" t="s">
        <v>133</v>
      </c>
      <c r="J222" s="57" t="s">
        <v>133</v>
      </c>
      <c r="K222" s="57" t="s">
        <v>133</v>
      </c>
      <c r="L222" s="49"/>
      <c r="M222" s="53" t="s">
        <v>4077</v>
      </c>
      <c r="N222" s="51"/>
    </row>
    <row r="223" spans="2:14">
      <c r="B223" s="92"/>
      <c r="C223" s="92"/>
      <c r="D223" s="92"/>
      <c r="E223" s="92"/>
      <c r="F223" s="92"/>
      <c r="G223" s="92"/>
      <c r="H223" s="92"/>
      <c r="I223" s="92"/>
      <c r="J223" s="92"/>
      <c r="K223" s="92"/>
      <c r="L223" s="92"/>
      <c r="M223" s="92"/>
      <c r="N223" s="92"/>
    </row>
    <row r="224" spans="2:14">
      <c r="B224" s="763" t="s">
        <v>4288</v>
      </c>
      <c r="C224" s="92"/>
      <c r="D224" s="92"/>
      <c r="E224" s="92"/>
      <c r="F224" s="92"/>
      <c r="G224" s="92"/>
      <c r="H224" s="754"/>
      <c r="I224" s="754"/>
      <c r="J224" s="754"/>
      <c r="K224" s="754"/>
      <c r="L224" s="754"/>
      <c r="M224" s="92"/>
      <c r="N224" s="92"/>
    </row>
    <row r="225" spans="2:14">
      <c r="B225" s="92" t="s">
        <v>4289</v>
      </c>
      <c r="C225" s="92"/>
      <c r="D225" s="92"/>
      <c r="E225" s="92"/>
      <c r="F225" s="92"/>
      <c r="G225" s="92"/>
      <c r="H225" s="755"/>
      <c r="I225" s="755"/>
      <c r="J225" s="755"/>
      <c r="K225" s="755"/>
      <c r="L225" s="755"/>
      <c r="M225" s="92"/>
      <c r="N225" s="92"/>
    </row>
    <row r="226" spans="2:14">
      <c r="B226" s="92"/>
      <c r="C226" s="92"/>
      <c r="D226" s="92"/>
      <c r="E226" s="92"/>
      <c r="F226" s="92"/>
      <c r="G226" s="92"/>
      <c r="H226" s="755"/>
      <c r="I226" s="755"/>
      <c r="J226" s="755"/>
      <c r="K226" s="755"/>
      <c r="L226" s="755"/>
      <c r="M226" s="92"/>
      <c r="N226" s="92"/>
    </row>
    <row r="227" spans="2:14">
      <c r="B227" s="92"/>
      <c r="C227" s="92"/>
      <c r="D227" s="92"/>
      <c r="E227" s="92"/>
      <c r="F227" s="92"/>
      <c r="G227" s="92"/>
      <c r="H227" s="92"/>
      <c r="I227" s="92"/>
      <c r="J227" s="92"/>
      <c r="K227" s="92"/>
      <c r="L227" s="92"/>
      <c r="M227" s="92"/>
      <c r="N227" s="92"/>
    </row>
    <row r="228" spans="2:14">
      <c r="B228" s="92"/>
      <c r="C228" s="92"/>
      <c r="D228" s="92"/>
      <c r="E228" s="92"/>
      <c r="F228" s="92"/>
      <c r="G228" s="92"/>
      <c r="H228" s="92"/>
      <c r="I228" s="753"/>
      <c r="J228" s="92"/>
      <c r="K228" s="92"/>
      <c r="L228" s="92"/>
      <c r="M228" s="92"/>
      <c r="N228" s="92"/>
    </row>
    <row r="229" spans="2:14">
      <c r="B229" s="92"/>
      <c r="C229" s="92"/>
      <c r="D229" s="92"/>
      <c r="E229" s="92"/>
      <c r="F229" s="92"/>
      <c r="G229" s="92"/>
      <c r="H229" s="92"/>
      <c r="I229" s="753"/>
      <c r="J229" s="92"/>
      <c r="K229" s="92"/>
      <c r="L229" s="92"/>
      <c r="M229" s="92"/>
      <c r="N229" s="92"/>
    </row>
  </sheetData>
  <hyperlinks>
    <hyperlink ref="M5" r:id="rId1" display="https://www4.unfccc.int/sites/ndcstaging/PublishedDocuments/Afghanistan First/INDC_AFG_20150927_FINAL.pdf" xr:uid="{A1FB0509-AB2F-43B7-B5F6-2AA95E563BA5}"/>
    <hyperlink ref="M6" r:id="rId2" display="https://www4.unfccc.int/sites/ndcstaging/PublishedDocuments/Albania First/Albania First.pdf" xr:uid="{DDBEDBA2-084A-4082-A60C-37E15F29AB35}"/>
    <hyperlink ref="M7" r:id="rId3" display="https://www4.unfccc.int/sites/ndcstaging/PublishedDocuments/Algeria First/Algeria - INDC (English unofficial translation) September 03,2015.pdf" xr:uid="{25DCE8A5-A8C8-4FC8-87B5-003E995F784D}"/>
    <hyperlink ref="M9" r:id="rId4" display="https://www4.unfccc.int/sites/ndcstaging/PublishedDocuments/Andorra First/Andorra INDC-CPDN.pdf" xr:uid="{80B9366E-06EE-43B8-9B1F-DE804838793F}"/>
    <hyperlink ref="N9" r:id="rId5" display="https://www4.unfccc.int/sites/ndcstaging/PublishedDocuments/Andorra First/20200514- Actualitzaci%C3%B3 NDC.pdf" xr:uid="{56FB77F4-8851-47B8-9585-E9D50204FC37}"/>
    <hyperlink ref="M10" r:id="rId6" xr:uid="{4A8BE1BA-7C12-488A-A47B-2709AE8F2CD8}"/>
    <hyperlink ref="N10" r:id="rId7" display="https://www4.unfccc.int/sites/ndcstaging/PublishedDocuments/Angola First/INDC Angola deposito.pdf" xr:uid="{091C742D-10D7-4BDD-AF56-DC88161E5367}"/>
    <hyperlink ref="M11" r:id="rId8" display="https://www4.unfccc.int/sites/ndcstaging/PublishedDocuments/Antigua and Barbuda First/Antigua and Barbuda First.pdf" xr:uid="{F7DA3B9D-16DF-485A-B9D8-C1A7A3162D3E}"/>
    <hyperlink ref="M12" r:id="rId9" display="https://www4.unfccc.int/sites/ndcstaging/PublishedDocuments/Argentina First/Traducci%C3%B3n NDC_Argentina.pdf" xr:uid="{84E18E53-2CED-49E9-B81F-0F84DBE129C2}"/>
    <hyperlink ref="N12" r:id="rId10" display="https://www4.unfccc.int/sites/ndcstaging/PublishedDocuments/Argentina Second/Argentina_Segunda Contribuci%C3%B3n Nacional.pdf" xr:uid="{A1E1B082-2F6C-4D00-985B-76E192E4A18C}"/>
    <hyperlink ref="M13" r:id="rId11" display="https://www4.unfccc.int/sites/ndcstaging/PublishedDocuments/Armenia First/INDC-Armenia.pdf" xr:uid="{73F536D6-2BF8-4C2B-8332-B9A7EA87B9E5}"/>
    <hyperlink ref="M15" r:id="rId12" display="https://www4.unfccc.int/sites/ndcstaging/PublishedDocuments/Australia First/Australias Intended Nationally Determined Contribution to a new Climate Change Agreement - August 2015.pdf" xr:uid="{F7E94E85-980A-4DA5-878B-06F4D99038C6}"/>
    <hyperlink ref="N15" r:id="rId13" display="https://www4.unfccc.int/sites/ndcstaging/PublishedDocuments/Australia First/Australia NDC recommunication FINAL.PDF" xr:uid="{DEE7537D-F48A-4A9F-861F-66B6DA9D526C}"/>
    <hyperlink ref="M16" r:id="rId14" display="https://www4.unfccc.int/sites/ndcstaging/PublishedDocuments/Austria First/LV-03-06-EU INDC.pdf" xr:uid="{C18ACA7D-28F2-4918-9E2A-0B68068CF9E1}"/>
    <hyperlink ref="N16" r:id="rId15" display="https://www4.unfccc.int/sites/ndcstaging/PublishedDocuments/Sweden First/EU_NDC_Submission_December 2020.pdf" xr:uid="{A79166BD-EB66-4165-940E-6CA959C46B64}"/>
    <hyperlink ref="M17" r:id="rId16" display="https://www4.unfccc.int/sites/ndcstaging/PublishedDocuments/Azerbaijan First/INDC Azerbaijan.pdf" xr:uid="{6683D133-1772-4C05-953A-59D977B5A29A}"/>
    <hyperlink ref="M18" r:id="rId17" display="https://www4.unfccc.int/sites/ndcstaging/PublishedDocuments/Bahamas First/Bahamas_COP-22 UNFCCC.pdf" xr:uid="{03527674-415E-48BE-AE8D-C479995665C8}"/>
    <hyperlink ref="M19" r:id="rId18" display="https://www4.unfccc.int/sites/ndcstaging/PublishedDocuments/Bahrain First/INDC_Kingdom_of_Bahrain.pdf" xr:uid="{F95C1363-746E-429D-A04C-8BDB8B282507}"/>
    <hyperlink ref="M20" r:id="rId19" display="https://www4.unfccc.int/sites/ndcstaging/PublishedDocuments/Bangladesh First/INDC_2015_of_Bangladesh.pdf" xr:uid="{4B80B573-87B5-4FB0-A27C-688F0DA68225}"/>
    <hyperlink ref="N20" r:id="rId20" display="https://www4.unfccc.int/sites/ndcstaging/PublishedDocuments/Bangladesh First/Updated_NDC_of_Bangladesh.pdf" xr:uid="{A11C92B1-6162-481D-9B70-21D6EBD85010}"/>
    <hyperlink ref="M21" r:id="rId21" display="https://www4.unfccc.int/sites/ndcstaging/PublishedDocuments/Barbados First/Barbados INDC FINAL September  28, 2015.pdf" xr:uid="{8478F5C0-2F0C-4E74-BF3E-EF45F11B5A06}"/>
    <hyperlink ref="M22" r:id="rId22" display="https://www4.unfccc.int/sites/ndcstaging/PublishedDocuments/Belarus First/Belarus_INDC_Eng_25.09.2015.pdf" xr:uid="{C8C6F381-1D7C-4551-9A43-0ED09D4232C7}"/>
    <hyperlink ref="M23" r:id="rId23" display="https://www4.unfccc.int/sites/ndcstaging/PublishedDocuments/Austria First/LV-03-06-EU INDC.pdf" xr:uid="{6F982147-7183-43D0-87B8-757268DC735D}"/>
    <hyperlink ref="N23" r:id="rId24" display="https://www4.unfccc.int/sites/ndcstaging/PublishedDocuments/Sweden First/EU_NDC_Submission_December 2020.pdf" xr:uid="{B4E81E11-202D-4177-A38A-A957FBD5D30C}"/>
    <hyperlink ref="M24" r:id="rId25" display="https://www4.unfccc.int/sites/ndcstaging/PublishedDocuments/Belize First/BELIZE%27s  NDC.pdf" xr:uid="{EA560B9B-0468-4378-AC66-A07E326A422B}"/>
    <hyperlink ref="M25" r:id="rId26" display="https://www4.unfccc.int/sites/ndcstaging/PublishedDocuments/Benin First/CDN_BENIN_VERSION_ANGLAISE.pdf" xr:uid="{91836208-8491-49B2-9004-47513973047C}"/>
    <hyperlink ref="M27" r:id="rId27" display="https://www4.unfccc.int/sites/ndcstaging/PublishedDocuments/Bhutan First/Bhutan-INDC-20150930.pdf" xr:uid="{73F0CD6C-BE01-4459-864C-2C9869999E47}"/>
    <hyperlink ref="M28" r:id="rId28" display="https://www4.unfccc.int/sites/ndcstaging/PublishedDocuments/Bolivia (Plurinational State of) First/INDC-Bolivia-english.pdf" xr:uid="{71B7219F-FC37-4B8A-8E0D-8708A109C119}"/>
    <hyperlink ref="M29" r:id="rId29" display="https://www4.unfccc.int/sites/ndcstaging/PublishedDocuments/Bosnia and Herzegovina First/INDC Bosnia and Herzegovina.pdf" xr:uid="{18B80309-9B90-4D5C-8C42-62F8D86FF5A6}"/>
    <hyperlink ref="M30" r:id="rId30" display="https://www4.unfccc.int/sites/ndcstaging/PublishedDocuments/Botswana First/BOTSWANA.pdf" xr:uid="{720E93CF-B73C-4718-A714-A8704812D482}"/>
    <hyperlink ref="M31" r:id="rId31" display="https://www4.unfccc.int/sites/ndcstaging/PublishedDocuments/Brazil First/BRAZIL iNDC english FINAL.pdf" xr:uid="{6A6C426B-F442-4DA3-A7FE-7DC9D563DF3C}"/>
    <hyperlink ref="N31" r:id="rId32" display="https://www4.unfccc.int/sites/ndcstaging/PublishedDocuments/Brazil First/Brazil First NDC (Updated submission).pdf" xr:uid="{F9A66646-700E-4DBC-8088-2D51A6D90EDC}"/>
    <hyperlink ref="M32" r:id="rId33" xr:uid="{863B3EBB-3738-4319-A0D7-999B6AF06A84}"/>
    <hyperlink ref="N32" r:id="rId34" display="https://www4.unfccc.int/sites/ndcstaging/PublishedDocuments/Brunei Darussalam First/Brunei Darussalam's NDC 2020.pdf" xr:uid="{0BE78915-A1B3-4F33-A92E-0179C3A7F1C4}"/>
    <hyperlink ref="M33" r:id="rId35" display="https://www4.unfccc.int/sites/ndcstaging/PublishedDocuments/Austria First/LV-03-06-EU INDC.pdf" xr:uid="{03267146-EA41-41D3-838A-82E2FD2B6D04}"/>
    <hyperlink ref="N33" r:id="rId36" display="https://www4.unfccc.int/sites/ndcstaging/PublishedDocuments/Sweden First/EU_NDC_Submission_December 2020.pdf" xr:uid="{FCC83113-14F3-4E76-A556-7399D91A238E}"/>
    <hyperlink ref="M34" r:id="rId37" xr:uid="{C5294DAB-3E5F-4602-89DE-20BB43F4F373}"/>
    <hyperlink ref="M35" r:id="rId38" xr:uid="{D7240887-4061-4B82-A7F4-B3AA37963653}"/>
    <hyperlink ref="M36" r:id="rId39" xr:uid="{413FEAD7-366E-4FD5-825B-1B9CEAE99F73}"/>
    <hyperlink ref="M37" r:id="rId40" display="https://www4.unfccc.int/sites/ndcstaging/PublishedDocuments/Cambodia First/Cambodia%27s INDC to the UNFCCC.pdf" xr:uid="{591DEAC8-3B5A-4FDC-8643-22201ADD040A}"/>
    <hyperlink ref="N37" r:id="rId41" display="https://www4.unfccc.int/sites/ndcstaging/PublishedDocuments/Cambodia First/20201231_NDC_Update_Cambodia.pdf" xr:uid="{91995B92-6259-446A-9998-7EF0710DB178}"/>
    <hyperlink ref="M38" r:id="rId42" xr:uid="{FE7CAF66-29DE-4B15-A5DC-D5429554DEBD}"/>
    <hyperlink ref="M39" r:id="rId43" xr:uid="{C9B57618-5984-4CBD-A269-EF5E9E40D00B}"/>
    <hyperlink ref="M41" r:id="rId44" xr:uid="{3A51B845-8FAF-481B-8BA0-80DBB5549F5A}"/>
    <hyperlink ref="M42" r:id="rId45" xr:uid="{35B137D6-0E66-4180-83B7-19A687E68D76}"/>
    <hyperlink ref="M44" r:id="rId46" display="https://www.irena.org/Statistics/View-Data-by-Topic/Climate-Change/Renewable-Energy-in-the-NDCs" xr:uid="{C7261082-5779-4680-B5C1-197CC6DA684A}"/>
    <hyperlink ref="N44" r:id="rId47" display="https://www4.unfccc.int/sites/ndcstaging/PublishedDocuments/Chile First/Chile's_NDC_2020_english.pdf" xr:uid="{291BE8CE-D16E-4132-80A5-F2CEC1FA54F3}"/>
    <hyperlink ref="M45" r:id="rId48" display="https://www4.unfccc.int/sites/ndcstaging/PublishedDocuments/China First/China%27s First NDC Submission.pdf" xr:uid="{5A9FA6A4-883B-4F30-BC9E-29773279A69E}"/>
    <hyperlink ref="M46" r:id="rId49" display="https://www4.unfccc.int/sites/ndcstaging/PublishedDocuments/Colombia First/Colombia iNDC Unofficial translation Eng.pdf" xr:uid="{AA1A1EE3-51B6-4405-8DA3-DB701059435B}"/>
    <hyperlink ref="N46" r:id="rId50" display="https://www4.unfccc.int/sites/ndcstaging/PublishedDocuments/Colombia First/NDC actualizada de Colombia.pdf" xr:uid="{09FDC9A1-DC03-40F6-8E52-CD191348E4C1}"/>
    <hyperlink ref="M47" r:id="rId51" xr:uid="{6B324BDC-DB68-4072-BA79-CD7CC0C8297A}"/>
    <hyperlink ref="M48" r:id="rId52" xr:uid="{D4AAD654-7AE6-40A9-9D81-3F45100F88D2}"/>
    <hyperlink ref="M49" r:id="rId53" xr:uid="{3C8BBC85-715B-4CDD-8952-FA9E9F93FC24}"/>
    <hyperlink ref="M50" r:id="rId54" xr:uid="{FD8EA565-E9FA-4C0D-B3DD-72D4ECBF2D88}"/>
    <hyperlink ref="M51" r:id="rId55" xr:uid="{9F069CA9-06D7-4813-B6C2-FF64AFCEA636}"/>
    <hyperlink ref="N51" r:id="rId56" display="https://www4.unfccc.int/sites/ndcstaging/PublishedDocuments/Costa Rica First/Contribucio%CC%81n Nacionalmente Determinada de Costa Rica 2020 - Versio%CC%81n Completa.pdf" xr:uid="{8679FAAC-95BC-4BF0-B469-9AA15AFCC060}"/>
    <hyperlink ref="M52" r:id="rId57" xr:uid="{57C8E071-1F39-4C95-B747-E9D2D6D48C00}"/>
    <hyperlink ref="M53" r:id="rId58" display="https://www4.unfccc.int/sites/ndcstaging/PublishedDocuments/Austria First/LV-03-06-EU INDC.pdf" xr:uid="{B9F1B10B-98B3-4609-991C-9593AE819C94}"/>
    <hyperlink ref="N53" r:id="rId59" display="https://www4.unfccc.int/sites/ndcstaging/PublishedDocuments/Sweden First/EU_NDC_Submission_December 2020.pdf" xr:uid="{9C19EBC1-86E5-4F8E-9336-EC1074D28F24}"/>
    <hyperlink ref="M54" r:id="rId60" xr:uid="{4F254D56-FFB4-48D0-86D6-7B20745026CE}"/>
    <hyperlink ref="N54" r:id="rId61" display="https://www4.unfccc.int/sites/ndcstaging/PublishedDocuments/Cuba First/Cuban First NDC (Updated submission)1.pdf" xr:uid="{0EA52640-F871-4C87-8BA2-0806EE7F388F}"/>
    <hyperlink ref="M56" r:id="rId62" display="https://www4.unfccc.int/sites/ndcstaging/PublishedDocuments/Austria First/LV-03-06-EU INDC.pdf" xr:uid="{15BAC3A6-1E32-4583-AEB8-FE8767D270D2}"/>
    <hyperlink ref="N56" r:id="rId63" display="https://www4.unfccc.int/sites/ndcstaging/PublishedDocuments/Sweden First/EU_NDC_Submission_December 2020.pdf" xr:uid="{BEB76B6E-309D-4F2E-8DB7-F3D1E11F938F}"/>
    <hyperlink ref="M57" r:id="rId64" display="https://www4.unfccc.int/sites/ndcstaging/PublishedDocuments/Austria First/LV-03-06-EU INDC.pdf" xr:uid="{2CC3C3BF-39BC-4D9C-9293-385125A16105}"/>
    <hyperlink ref="N57" r:id="rId65" display="https://www4.unfccc.int/sites/ndcstaging/PublishedDocuments/Sweden First/EU_NDC_Submission_December 2020.pdf" xr:uid="{D46958D5-6D22-404E-BA26-7815565905EC}"/>
    <hyperlink ref="M58" r:id="rId66" display="https://www4.unfccc.int/sites/ndcstaging/PublishedDocuments/Austria First/LV-03-06-EU INDC.pdf" xr:uid="{B1FF9D9D-82D4-4B35-B2DC-58AEB7B08213}"/>
    <hyperlink ref="N58" r:id="rId67" display="https://www4.unfccc.int/sites/ndcstaging/PublishedDocuments/Sweden First/EU_NDC_Submission_December 2020.pdf" xr:uid="{423FDFFD-D3B8-4473-8B96-A0E3BCCA3345}"/>
    <hyperlink ref="M59" r:id="rId68" xr:uid="{85CFE6B0-AD07-4CED-9DC0-B4CFFBA2A1A3}"/>
    <hyperlink ref="M60" r:id="rId69" xr:uid="{B14DA7FF-8F4C-4D22-94C2-D34E8BD25A76}"/>
    <hyperlink ref="M61" r:id="rId70" display="https://www4.unfccc.int/sites/ndcstaging/PublishedDocuments/Dominican Republic First/INDC-DR August 2015 (unofficial translation).pdf" xr:uid="{8B29DF37-A733-4F34-AA04-BDD1441A1066}"/>
    <hyperlink ref="N61" r:id="rId71" display="https://www4.unfccc.int/sites/ndcstaging/PublishedDocuments/Dominican Republic First/Dominican Republic First NDC (Updated Submission).pdf" xr:uid="{FBA45856-9FF5-4446-9A51-F34738598790}"/>
    <hyperlink ref="M62" r:id="rId72" xr:uid="{CF107599-DA24-4BDA-8A33-B817FC8D8AED}"/>
    <hyperlink ref="M63" r:id="rId73" display="https://www4.unfccc.int/sites/ndcstaging/PublishedDocuments/Egypt First/Egyptian INDC.pdf" xr:uid="{FCEA539A-119F-4233-BFFA-1EC7607279DC}"/>
    <hyperlink ref="M64" r:id="rId74" xr:uid="{DD61C3D6-741E-42D4-98EF-FBA8760CDF70}"/>
    <hyperlink ref="M65" r:id="rId75" xr:uid="{6A49E5E2-A234-479F-8EA0-AEEC5E642557}"/>
    <hyperlink ref="N65" r:id="rId76" display="https://www4.unfccc.int/sites/ndcstaging/PublishedDocuments/Equatorial Guinea First/Rep%C3%BAblica de Guinea Ecuatorial_INDC.pdf" xr:uid="{E36CF613-2D96-4F16-A9F1-9ADF77ECDAB6}"/>
    <hyperlink ref="M66" r:id="rId77" xr:uid="{5B3CCC81-35AD-406A-B712-0302B341CF65}"/>
    <hyperlink ref="M67" r:id="rId78" display="https://www4.unfccc.int/sites/ndcstaging/PublishedDocuments/Austria First/LV-03-06-EU INDC.pdf" xr:uid="{D5E7AD70-DEF0-4D44-8D55-EF416B657D65}"/>
    <hyperlink ref="N67" r:id="rId79" display="https://www4.unfccc.int/sites/ndcstaging/PublishedDocuments/Sweden First/EU_NDC_Submission_December 2020.pdf" xr:uid="{78AF0C97-67BF-4F54-BD1B-D6A513C1A2A2}"/>
    <hyperlink ref="M68" r:id="rId80" xr:uid="{AC68FE61-A15A-4F33-82E4-9B04D5251FC1}"/>
    <hyperlink ref="M69" r:id="rId81" xr:uid="{FDBEDB2F-DA65-4604-9A8D-9DEB6D9DFC56}"/>
    <hyperlink ref="N69" r:id="rId82" display="https://www4.unfccc.int/sites/ndcstaging/PublishedDocuments/Ethiopia First/Ethiopia's NDC update summary 2020.pdf" xr:uid="{5CABF737-FBB9-4EF0-8615-5E697F9A3E0C}"/>
    <hyperlink ref="M71" r:id="rId83" xr:uid="{41EF7BCB-FBE2-45E3-929A-7B6FBEFC702C}"/>
    <hyperlink ref="N71" r:id="rId84" display="https://www4.unfccc.int/sites/ndcstaging/PublishedDocuments/Fiji First/Republic of Fiji's Updated NDC 2020.pdf" xr:uid="{FF0DB65D-D7CC-481F-AD44-E8E8CBA73209}"/>
    <hyperlink ref="M72" r:id="rId85" display="https://www4.unfccc.int/sites/ndcstaging/PublishedDocuments/Austria First/LV-03-06-EU INDC.pdf" xr:uid="{8342143D-5991-409F-97AB-2844B03770B1}"/>
    <hyperlink ref="N72" r:id="rId86" display="https://www4.unfccc.int/sites/ndcstaging/PublishedDocuments/Sweden First/EU_NDC_Submission_December 2020.pdf" xr:uid="{82E0719B-E652-447F-9BAE-ED6F459ECB16}"/>
    <hyperlink ref="M73" r:id="rId87" display="https://www4.unfccc.int/sites/ndcstaging/PublishedDocuments/Austria First/LV-03-06-EU INDC.pdf" xr:uid="{9B046A59-5A66-45A6-A281-C4D26D8CB556}"/>
    <hyperlink ref="N73" r:id="rId88" display="https://www4.unfccc.int/sites/ndcstaging/PublishedDocuments/Sweden First/EU_NDC_Submission_December 2020.pdf" xr:uid="{F4C0EBA5-7A04-4AE3-B2AC-7BC8E45461C1}"/>
    <hyperlink ref="M74" r:id="rId89" display="https://www4.unfccc.int/sites/ndcstaging/PublishedDocuments/France First/CDN France PTOM - 5 octobre 2016.pdf" xr:uid="{D9BA4E03-0447-4265-B142-68B9B9951686}"/>
    <hyperlink ref="M75" r:id="rId90" xr:uid="{DB3098A2-788F-412F-A90D-1C5B8C6D824A}"/>
    <hyperlink ref="M76" r:id="rId91" xr:uid="{BB8ED9CB-991C-4D1E-8CBE-2FA5B0550942}"/>
    <hyperlink ref="M77" r:id="rId92" display="https://www4.unfccc.int/sites/ndcstaging/PublishedDocuments/Georgia First/INDC_of_Georgia.pdf" xr:uid="{1B91C137-FB64-4E64-9A4A-A57C9E7C27EC}"/>
    <hyperlink ref="M78" r:id="rId93" display="https://www4.unfccc.int/sites/ndcstaging/PublishedDocuments/Austria First/LV-03-06-EU INDC.pdf" xr:uid="{4E7F7629-44C7-400C-9012-55A9B4E13CE1}"/>
    <hyperlink ref="N78" r:id="rId94" display="https://www4.unfccc.int/sites/ndcstaging/PublishedDocuments/Sweden First/EU_NDC_Submission_December 2020.pdf" xr:uid="{52DEDD91-8E39-45B3-864A-192C702689A8}"/>
    <hyperlink ref="M79" r:id="rId95" xr:uid="{B4F27DE1-357C-476E-AB14-42C59CDA6C39}"/>
    <hyperlink ref="M80" r:id="rId96" display="https://www4.unfccc.int/sites/ndcstaging/PublishedDocuments/Austria First/LV-03-06-EU INDC.pdf" xr:uid="{026F1149-773F-4A6A-A7C6-94DBC43B5970}"/>
    <hyperlink ref="N80" r:id="rId97" display="https://www4.unfccc.int/sites/ndcstaging/PublishedDocuments/Sweden First/EU_NDC_Submission_December 2020.pdf" xr:uid="{C6837430-06AB-4F47-B17B-CC09A8074CBE}"/>
    <hyperlink ref="M81" r:id="rId98" display="https://www4.unfccc.int/sites/ndcstaging/PublishedDocuments/Austria First/LV-03-06-EU INDC.pdf" xr:uid="{5DB421C1-CC83-4D74-9BC2-3CB25AB588B4}"/>
    <hyperlink ref="M82" r:id="rId99" xr:uid="{9544995C-F8EF-4AAC-AE19-4DE7485FCF10}"/>
    <hyperlink ref="N82" r:id="rId100" display="https://www4.unfccc.int/sites/ndcstaging/PublishedDocuments/Grenada Second/GrenadaSecondNDC2020 - 01-12-20.pdf" xr:uid="{51F47D98-FF07-4A1B-AD1B-78E0F778F9F2}"/>
    <hyperlink ref="M84" r:id="rId101" xr:uid="{463EE842-9E74-463F-A2BB-EE88EB3BA56B}"/>
    <hyperlink ref="M85" r:id="rId102" xr:uid="{7374A838-BA42-48ED-BDB1-A30A8FE2DF1A}"/>
    <hyperlink ref="M86" r:id="rId103" xr:uid="{94651BBB-1247-4C27-B4FF-281E4934C839}"/>
    <hyperlink ref="M87" r:id="rId104" xr:uid="{F3A60137-17E2-4517-9D7C-1EC6D19D6062}"/>
    <hyperlink ref="M88" r:id="rId105" xr:uid="{8BAD72DE-B3D6-4E88-8D80-8EC38A51A8AD}"/>
    <hyperlink ref="M89" r:id="rId106" display="https://www4.unfccc.int/sites/ndcstaging/PublishedDocuments/Honduras First/Honduras INDC_esp.pdf" xr:uid="{42240002-C00B-48EC-AA39-D3F4CD8FF936}"/>
    <hyperlink ref="M91" r:id="rId107" display="https://www4.unfccc.int/sites/ndcstaging/PublishedDocuments/Austria First/LV-03-06-EU INDC.pdf" xr:uid="{8635C0BE-8F83-45F8-8D04-5688F15D4253}"/>
    <hyperlink ref="N91" r:id="rId108" display="https://www4.unfccc.int/sites/ndcstaging/PublishedDocuments/Sweden First/EU_NDC_Submission_December 2020.pdf" xr:uid="{DB6AAE49-6D57-408A-91D1-92C53B14F632}"/>
    <hyperlink ref="M92" r:id="rId109" display="https://www4.unfccc.int/sites/ndcstaging/PublishedDocuments/Iceland First/INDC-ICELAND.pdf" xr:uid="{75353772-E17E-4997-87E2-8C8E6CF611B5}"/>
    <hyperlink ref="M93" r:id="rId110" xr:uid="{6AE069FB-E732-41BC-A002-70AE0A0F2429}"/>
    <hyperlink ref="M94" r:id="rId111" xr:uid="{9A472225-990B-46F2-9A60-FD1AE659CC08}"/>
    <hyperlink ref="N95" r:id="rId112" xr:uid="{6146E228-5FCF-4BBC-860A-17FEE18653BC}"/>
    <hyperlink ref="M96" r:id="rId113" xr:uid="{64E0FA75-DEAC-4B4E-9D9F-27AC0E539543}"/>
    <hyperlink ref="M97" r:id="rId114" display="https://www4.unfccc.int/sites/ndcstaging/PublishedDocuments/Austria First/LV-03-06-EU INDC.pdf" xr:uid="{57BFACE5-C4DA-43B8-9A5C-13AA0A21B2EE}"/>
    <hyperlink ref="N97" r:id="rId115" display="https://www4.unfccc.int/sites/ndcstaging/PublishedDocuments/Sweden First/EU_NDC_Submission_December 2020.pdf" xr:uid="{F62CC4B4-6506-44D5-8050-0E16FF01D7A3}"/>
    <hyperlink ref="M99" r:id="rId116" xr:uid="{BD898A30-FA66-424D-A997-50D10313630D}"/>
    <hyperlink ref="M100" r:id="rId117" display="https://www4.unfccc.int/sites/ndcstaging/PublishedDocuments/Austria First/LV-03-06-EU INDC.pdf" xr:uid="{112C009F-74DE-458C-8996-C1448750481A}"/>
    <hyperlink ref="N100" r:id="rId118" display="https://www4.unfccc.int/sites/ndcstaging/PublishedDocuments/Sweden First/EU_NDC_Submission_December 2020.pdf" xr:uid="{25EE4DB3-16F2-48F9-B61D-844BCA65904B}"/>
    <hyperlink ref="M101" r:id="rId119" display="https://www4.unfccc.int/sites/ndcstaging/PublishedDocuments/Jamaica First/Jamaica's INDC_2015-11-25.pdf" xr:uid="{6DAEFFEB-80BD-4299-A15D-E328C7F57505}"/>
    <hyperlink ref="N101" r:id="rId120" display="https://www4.unfccc.int/sites/ndcstaging/PublishedDocuments/Jamaica First/Updated NDC Jamaica - ICTU Guidance.pdf" xr:uid="{B550F72C-81D5-4068-9A36-85C336C8747F}"/>
    <hyperlink ref="M102" r:id="rId121" display="https://www4.unfccc.int/sites/NDCStaging/Pages/Party.aspx?party=JPN" xr:uid="{E36B9CFF-9599-46CE-90B1-6F2B749E9214}"/>
    <hyperlink ref="N102" r:id="rId122" display="https://www4.unfccc.int/sites/ndcstaging/PublishedDocuments/Japan First/SUBMISSION OF JAPAN'S NATIONALLY DETERMINED CONTRIBUTION (NDC).PDF" xr:uid="{00EA7E1D-9B5A-4106-9E31-26F3EA4C2D81}"/>
    <hyperlink ref="M103" r:id="rId123" display="https://www4.unfccc.int/sites/ndcstaging/PublishedDocuments/Jordan First/Jordan INDCs Final.pdf" xr:uid="{399FE431-2C39-4960-89B5-5E597863AA59}"/>
    <hyperlink ref="M104" r:id="rId124" display="https://www4.unfccc.int/sites/ndcstaging/PublishedDocuments/Kazakhstan First/INDC Kz_eng.pdf" xr:uid="{E207FA42-5FBF-4986-A2AD-5486E1D2833A}"/>
    <hyperlink ref="M105" r:id="rId125" display="https://www4.unfccc.int/sites/ndcstaging/PublishedDocuments/Kenya First/Kenya_NDC_20150723.pdf" xr:uid="{96BD7293-CF93-47C1-A18E-166516048FF4}"/>
    <hyperlink ref="N105" r:id="rId126" display="https://www4.unfccc.int/sites/ndcstaging/PublishedDocuments/Kenya First/Kenya's First  NDC (updated version).pdf" xr:uid="{26E0EFF6-C7C7-45BD-BBE2-FB1FF899491D}"/>
    <hyperlink ref="M107" r:id="rId127" display="https://www4.unfccc.int/sites/ndcstaging/PublishedDocuments/Republic of Korea First/INDC Submission by the Republic of Korea on June 30.pdf" xr:uid="{639D34B4-9D35-4A55-AB09-88E12A253B08}"/>
    <hyperlink ref="N107" r:id="rId128" display="https://www4.unfccc.int/sites/ndcstaging/PublishedDocuments/Republic of Korea First/201230_ROK's Update of its First NDC_editorial change.pdf" xr:uid="{A7356E13-C034-4D0C-9B3B-504D9316F910}"/>
    <hyperlink ref="M108" r:id="rId129" display="https://www4.unfccc.int/sites/ndcstaging/PublishedDocuments/Democratic People%27s Republic of Korea First/DPRK-INDC by 2030.pdf" xr:uid="{2AA27951-29AA-44C8-8B82-4C18476C407E}"/>
    <hyperlink ref="N108" r:id="rId130" display="https://www4.unfccc.int/sites/ndcstaging/PublishedDocuments/Democratic People's Republic of Korea First/2019.09.19_DPRK letter to SG special envoy for NDC.pdf" xr:uid="{1C5B1C63-AD91-4C28-8189-7D0AF3405903}"/>
    <hyperlink ref="M110" r:id="rId131" display="https://www4.unfccc.int/sites/ndcstaging/PublishedDocuments/Kuwait First/Kuwait First NDC_English.pdf" xr:uid="{6AA1CDFD-888D-43CD-8B76-21A1ED9F0161}"/>
    <hyperlink ref="N111" r:id="rId132" display="https://www4.unfccc.int/sites/ndcstaging/PublishedDocuments/Kyrgyzstan First/Kyrgyzstan INDC _ENG_ final.pdf" xr:uid="{6BDCFB79-305A-4E5F-81A9-1E2744E124DF}"/>
    <hyperlink ref="M112" r:id="rId133" xr:uid="{906C730A-A74D-45C2-9B68-80E06907F3CE}"/>
    <hyperlink ref="M113" r:id="rId134" display="https://www4.unfccc.int/sites/ndcstaging/PublishedDocuments/Austria First/LV-03-06-EU INDC.pdf" xr:uid="{54DA9C6E-F956-4E9D-A4FF-4E167DF7C9EE}"/>
    <hyperlink ref="N113" r:id="rId135" display="https://www4.unfccc.int/sites/ndcstaging/PublishedDocuments/Sweden First/EU_NDC_Submission_December 2020.pdf" xr:uid="{5AFC2DA4-4D0A-4F82-A5FE-1D5E99DA5A4B}"/>
    <hyperlink ref="M114" r:id="rId136" xr:uid="{502DBA7A-F9FD-405F-A417-F5764D504993}"/>
    <hyperlink ref="N114" r:id="rId137" display="https://www4.unfccc.int/sites/ndcstaging/PublishedDocuments/Lebanon First/Republic of Lebanon - INDC - September 2015.pdf" xr:uid="{5348E42B-5C52-41FF-8836-B5F4D7169FAA}"/>
    <hyperlink ref="M115" r:id="rId138" xr:uid="{8E87D7C9-A4CA-4F6C-A38B-87A0E52C14A2}"/>
    <hyperlink ref="M116" r:id="rId139" xr:uid="{521E949D-E613-4BE3-9E75-E540B971A1E7}"/>
    <hyperlink ref="M118" r:id="rId140" display="https://www4.unfccc.int/sites/ndcstaging/PublishedDocuments/Austria First/LV-03-06-EU INDC.pdf" xr:uid="{502CB401-EF37-44E2-A577-EBE58DBC6795}"/>
    <hyperlink ref="M119" r:id="rId141" display="https://www4.unfccc.int/sites/ndcstaging/PublishedDocuments/Austria First/LV-03-06-EU INDC.pdf" xr:uid="{FF30F985-1EFC-4534-98A7-918F90D41518}"/>
    <hyperlink ref="N119" r:id="rId142" display="https://www4.unfccc.int/sites/ndcstaging/PublishedDocuments/Sweden First/EU_NDC_Submission_December 2020.pdf" xr:uid="{4ADC107C-9D7C-49A9-82FC-2FC553033B56}"/>
    <hyperlink ref="M120" r:id="rId143" display="https://www4.unfccc.int/sites/ndcstaging/PublishedDocuments/Austria First/LV-03-06-EU INDC.pdf" xr:uid="{8EAE5DD1-005D-42E6-88E7-5981EF1C4CA0}"/>
    <hyperlink ref="N120" r:id="rId144" display="https://www4.unfccc.int/sites/ndcstaging/PublishedDocuments/Sweden First/EU_NDC_Submission_December 2020.pdf" xr:uid="{C355A20A-3EE4-4DC1-BA3E-53DC3AE22D94}"/>
    <hyperlink ref="M122" r:id="rId145" display="https://www4.unfccc.int/sites/ndcstaging/PublishedDocuments/The Republic of North Macedonia First/Submission_Republic_of_Macedonia_20150805144001_135181.pdf" xr:uid="{8AD81A4A-BB3B-4DBA-97B9-2A2316EA2DC6}"/>
    <hyperlink ref="N122" r:id="rId146" display="https://www4.unfccc.int/sites/ndcstaging/PublishedDocuments/The Republic of North Macedonia First/Submission_Republic_of_Macedonia_20150805144001_135181.pdf" xr:uid="{F1E52A15-5B43-42DD-BD4D-894303D1717B}"/>
    <hyperlink ref="M123" r:id="rId147" xr:uid="{13BF33D7-068C-45D9-8E80-37946E6F786A}"/>
    <hyperlink ref="M124" r:id="rId148" xr:uid="{44C1DBB8-3BAF-4C08-BB31-1D94BB53E5AD}"/>
    <hyperlink ref="M125" r:id="rId149" display="https://www4.unfccc.int/sites/ndcstaging/PublishedDocuments/Malaysia First/INDC Malaysia Final 27 November 2015 Revised Final UNFCCC.pdf" xr:uid="{47B24DBF-9FF8-47AC-B243-6ACBD7E2CF11}"/>
    <hyperlink ref="M126" r:id="rId150" display="https://www4.unfccc.int/sites/ndcstaging/PublishedDocuments/Maldives First/Maldives INDC.pdf" xr:uid="{20E02294-80BC-469D-A13A-2C86D48BA9E9}"/>
    <hyperlink ref="N126" r:id="rId151" display="https://www4.unfccc.int/sites/ndcstaging/PublishedDocuments/Maldives First/Maldives Nationally Determined Contribution 2020.pdf" xr:uid="{B630509B-911C-4605-AB19-D08DB5641490}"/>
    <hyperlink ref="M127" r:id="rId152" xr:uid="{3B49941C-E61C-4672-B80D-EF2A0008304C}"/>
    <hyperlink ref="M128" r:id="rId153" display="https://www4.unfccc.int/sites/ndcstaging/PublishedDocuments/Austria First/LV-03-06-EU INDC.pdf" xr:uid="{634B6897-36C2-4804-9C89-B84A05CB7CDD}"/>
    <hyperlink ref="N128" r:id="rId154" display="https://www4.unfccc.int/sites/ndcstaging/PublishedDocuments/Sweden First/EU_NDC_Submission_December 2020.pdf" xr:uid="{681BECD1-7FB5-4C79-8659-BFF6E38CBB7A}"/>
    <hyperlink ref="M129" r:id="rId155" xr:uid="{DFD99C27-5716-4385-B922-8E3533D96802}"/>
    <hyperlink ref="N129" r:id="rId156" display="https://www4.unfccc.int/sites/ndcstaging/PublishedDocuments/Marshall Islands Second/RMI_UpdatedNDCreport_2020.pdf" xr:uid="{1477A46B-C8F8-4B84-AA03-EF487ADEDF49}"/>
    <hyperlink ref="M130" r:id="rId157" xr:uid="{1ECC2D41-8F56-4F04-8044-0BE11F4F5430}"/>
    <hyperlink ref="N130" r:id="rId158" display="https://www4.unfccc.int/sites/ndcstaging/PublishedDocuments/Mauretania First/INDC MAURITANIA.pdf" xr:uid="{3F8F7A7C-7707-4E8B-AC36-CE316782EC8E}"/>
    <hyperlink ref="M131" r:id="rId159" display="https://www4.unfccc.int/sites/ndcstaging/PublishedDocuments/Mauritius First/Final INDC for Mauritius 28 Sept 2015.pdf" xr:uid="{69AEBEA2-0BA1-4AA2-BFFA-9D8F1A850682}"/>
    <hyperlink ref="N131" r:id="rId160" display="https://www4.unfccc.int/sites/ndcstaging/PublishedDocuments/Mauritius First/Final INDC for Mauritius 28 Sept 2015.pdf" xr:uid="{2F8C8E95-E996-4CC9-9A63-6EE449963052}"/>
    <hyperlink ref="M132" r:id="rId161" display="https://www4.unfccc.int/sites/ndcstaging/PublishedDocuments/Mexico First/MEXICO INDC 03.30.2015.pdf" xr:uid="{7EC1451B-C1BF-47D6-B0EF-9993A4AEAE0F}"/>
    <hyperlink ref="N132" r:id="rId162" display="https://www4.unfccc.int/sites/ndcstaging/PublishedDocuments/Mexico First/NDC-Esp-30Dic.pdf" xr:uid="{E4EB2506-B17F-4D02-BBDB-A95629035C7F}"/>
    <hyperlink ref="M133" r:id="rId163" display="https://www4.unfccc.int/sites/ndcstaging/PublishedDocuments/Micronesia First/Micronesia First NDC.pdf" xr:uid="{3B5290B6-D07B-4D2E-92ED-92A56947D895}"/>
    <hyperlink ref="M134" r:id="rId164" display="https://www4.unfccc.int/sites/NDCStaging/Pages/Party.aspx?party=MDA" xr:uid="{5BE557A0-43D8-4660-812A-ECFF05EF4605}"/>
    <hyperlink ref="N134" r:id="rId165" display="https://www4.unfccc.int/sites/ndcstaging/PublishedDocuments/Republic of Moldova First/MD_Updated_NDC_final_version_EN.pdf" xr:uid="{92BDC14D-792E-45FF-B23D-7D0AF91DD0F6}"/>
    <hyperlink ref="M135" r:id="rId166" display="https://www4.unfccc.int/sites/ndcstaging/PublishedDocuments/Monaco First/Monaco_INDC.pdf" xr:uid="{94BF2AD7-F3B5-4A60-AAA6-D5C767528423}"/>
    <hyperlink ref="N135" r:id="rId167" display="https://www4.unfccc.int/sites/ndcstaging/PublishedDocuments/Monaco First/Monaco_NDC_2020.pdf" xr:uid="{95421D90-61A1-4450-B1AE-884CC9057C14}"/>
    <hyperlink ref="M136" r:id="rId168" xr:uid="{5E556C5A-7B1D-469F-A774-8BF60175DB25}"/>
    <hyperlink ref="N136" r:id="rId169" display="https://www4.unfccc.int/sites/ndcstaging/PublishedDocuments/Mongolia First/First Submission of Mongolia's NDC.pdf" xr:uid="{3F8B3611-BFD9-4387-A578-A82A5E57F36B}"/>
    <hyperlink ref="M137" r:id="rId170" display="https://www4.unfccc.int/sites/ndcstaging/PublishedDocuments/Montenegro First/INDCSubmission_ Montenegro.pdf" xr:uid="{FF839BCF-437C-43C8-947C-E24A166E71B2}"/>
    <hyperlink ref="N137" r:id="rId171" display="https://www4.unfccc.int/sites/ndcstaging/PublishedDocuments/Montenegro First/INDCSubmission_ Montenegro.pdf" xr:uid="{442559F9-3A42-4087-98C5-D92796EE48AA}"/>
    <hyperlink ref="M138" r:id="rId172" xr:uid="{7DBBD213-8BDA-4597-8C95-B70A74BBDBC6}"/>
    <hyperlink ref="M139" r:id="rId173" display="https://www4.unfccc.int/sites/ndcstaging/PublishedDocuments/Mozambique First/MOZ_INDC_Final_Version.pdf" xr:uid="{86FFEF6F-DF2B-46A3-A3EA-D8971E9FD071}"/>
    <hyperlink ref="M140" r:id="rId174" xr:uid="{1B839EF0-A3BE-4672-8443-DC0CA0EED55E}"/>
    <hyperlink ref="M141" r:id="rId175" xr:uid="{5A4E21CE-3363-4694-9401-E0DACF3F678A}"/>
    <hyperlink ref="M142" r:id="rId176" xr:uid="{6C8FDF06-D3A6-4019-9308-7EE164DBDD60}"/>
    <hyperlink ref="M143" r:id="rId177" xr:uid="{B5CE3D4B-44F4-44C9-928E-6BADED2BF634}"/>
    <hyperlink ref="N143" r:id="rId178" display="https://www4.unfccc.int/sites/ndcstaging/PublishedDocuments/Nepal Second/Second Nationally Determined Contribution (NDC) - 2020.pdf" xr:uid="{C181D367-B0DD-42C6-B121-0DA53B760F9E}"/>
    <hyperlink ref="M144" r:id="rId179" display="https://www4.unfccc.int/sites/ndcstaging/PublishedDocuments/Austria First/LV-03-06-EU INDC.pdf" xr:uid="{41219CE4-C3AC-4EA2-9A2E-F78633D6C247}"/>
    <hyperlink ref="N144" r:id="rId180" display="https://www4.unfccc.int/sites/ndcstaging/PublishedDocuments/Sweden First/EU_NDC_Submission_December 2020.pdf" xr:uid="{E34CAD6C-58B2-4607-A4E2-13240B0A423F}"/>
    <hyperlink ref="M146" r:id="rId181" display="https://www4.unfccc.int/sites/ndcstaging/PublishedDocuments/New Zealand First/New Zealand first NDC.pdf" xr:uid="{24359A65-FAD6-4A4B-B2F4-C4617E6F0860}"/>
    <hyperlink ref="M147" r:id="rId182" xr:uid="{4A3ED4F8-8148-497F-8FB3-5421E27FF38D}"/>
    <hyperlink ref="N147" r:id="rId183" display="https://www4.unfccc.int/sites/ndcstaging/PublishedDocuments/Nicaragua First/Contribuciones_Nacionales_Determinadas_Nicaragua.pdf" xr:uid="{5A95F26D-4AD4-410D-86BC-89554AD9EF5F}"/>
    <hyperlink ref="M148" r:id="rId184" xr:uid="{D08B3DE5-6179-4FE1-925D-0F9C8E3033A4}"/>
    <hyperlink ref="M149" r:id="rId185" xr:uid="{76483348-054F-4927-95F6-2B589295A399}"/>
    <hyperlink ref="M150" r:id="rId186" xr:uid="{94F966FD-4462-497B-AF4E-13CBA97CC23A}"/>
    <hyperlink ref="M151" r:id="rId187" xr:uid="{24496373-1A61-476F-A6AF-2A98A8DB5B31}"/>
    <hyperlink ref="M152" r:id="rId188" display="https://www4.unfccc.int/sites/ndcstaging/PublishedDocuments/Norway First/NorwayINDC.pdf" xr:uid="{7D8FCFA8-3509-42ED-8056-B6B759010B63}"/>
    <hyperlink ref="N152" r:id="rId189" display="https://www4.unfccc.int/sites/ndcstaging/PublishedDocuments/Norway First/Norway_updatedNDC_2020 (Updated submission).pdf" xr:uid="{FADCB56C-E027-492E-9A71-FF49FE30C0CE}"/>
    <hyperlink ref="M153" r:id="rId190" display="https://www4.unfccc.int/sites/ndcstaging/PublishedDocuments/Oman First NDC/OMAN INDCs.pdf" xr:uid="{3AD7E3B3-7D32-4206-8191-46233B705950}"/>
    <hyperlink ref="N153" r:id="rId191" display="https://www4.unfccc.int/sites/ndcstaging/PublishedDocuments/Oman First NDC/OMAN INDCs.pdf" xr:uid="{D08345F2-B15E-4878-B3D4-EEE1C3FF7173}"/>
    <hyperlink ref="M154" r:id="rId192" display="https://www4.unfccc.int/sites/ndcstaging/PublishedDocuments/Pakistan First/Pak-INDC.pdf" xr:uid="{AF6A3A55-6A91-4DB6-A554-1457D393DF47}"/>
    <hyperlink ref="N154" r:id="rId193" display="https://www4.unfccc.int/sites/ndcstaging/PublishedDocuments/Pakistan First/Pak-INDC.pdf" xr:uid="{A8D38B9D-692F-4B9C-B12F-EAADECFD7954}"/>
    <hyperlink ref="M155" r:id="rId194" xr:uid="{ADA7BAC8-2C20-4F36-A74D-6D580C5429BC}"/>
    <hyperlink ref="M156" r:id="rId195" xr:uid="{1B3F20C6-8EE3-4EE7-B78F-F44D0D7E65B9}"/>
    <hyperlink ref="M157" r:id="rId196" xr:uid="{383BB2C8-CE5A-4663-9CD1-58F4675731FD}"/>
    <hyperlink ref="N157" r:id="rId197" display="https://www4.unfccc.int/sites/ndcstaging/PublishedDocuments/Panama First/CDN1 Actualizada Rep%C3%BAblica de Panam%C3%A1.pdf" xr:uid="{C024AC0A-A847-49FF-BBFA-8254D4AC8E6F}"/>
    <hyperlink ref="M158" r:id="rId198" xr:uid="{0F0BC73E-EDA8-4B26-ABD7-D23C59EF08BA}"/>
    <hyperlink ref="N158" r:id="rId199" display="https://www4.unfccc.int/sites/ndcstaging/PublishedDocuments/Papua New Guinea Second/PNG Second NDC.pdf" xr:uid="{63819980-6BBF-499F-AE76-215116D7DFF9}"/>
    <hyperlink ref="M159" r:id="rId200" xr:uid="{93D1D3A8-78A9-4AD3-A58D-78A15536E2C7}"/>
    <hyperlink ref="M160" r:id="rId201" display="https://www4.unfccc.int/sites/ndcstaging/PublishedDocuments/Peru First/iNDC Per%C3%BA english.pdf" xr:uid="{43208659-1520-4633-A777-38F67C1DA0A8}"/>
    <hyperlink ref="N160" r:id="rId202" display="https://www4.unfccc.int/sites/ndcstaging/PublishedDocuments/Peru First/Reporte de Actualizacio%CC%81n de las NDC del Peru%CC%81.pdf" xr:uid="{D92D29D8-43FE-4878-80B7-FB4A6DEEBDB3}"/>
    <hyperlink ref="N161" r:id="rId203" display="https://www4.unfccc.int/sites/submissions/INDC/Published Documents/Philippines/1/Philippines - Final INDC submission.pdf" xr:uid="{65F48CC2-CCB6-4133-A04D-1852F3E5B10A}"/>
    <hyperlink ref="M162" r:id="rId204" display="https://www4.unfccc.int/sites/ndcstaging/PublishedDocuments/Austria First/LV-03-06-EU INDC.pdf" xr:uid="{ED0BC481-468E-432E-8003-B6964840A8D5}"/>
    <hyperlink ref="N162" r:id="rId205" display="https://www4.unfccc.int/sites/ndcstaging/PublishedDocuments/Sweden First/EU_NDC_Submission_December 2020.pdf" xr:uid="{C1798F26-5728-4D40-A085-1DA4FD53EB24}"/>
    <hyperlink ref="M163" r:id="rId206" display="https://www4.unfccc.int/sites/ndcstaging/PublishedDocuments/Austria First/LV-03-06-EU INDC.pdf" xr:uid="{D5A91AFF-82B2-4097-B063-D4F38482C3BC}"/>
    <hyperlink ref="N163" r:id="rId207" display="https://www4.unfccc.int/sites/ndcstaging/PublishedDocuments/Sweden First/EU_NDC_Submission_December 2020.pdf" xr:uid="{667DC39E-21E7-42BB-AABA-B75409DC029A}"/>
    <hyperlink ref="M165" r:id="rId208" display="https://www4.unfccc.int/sites/ndcstaging/PublishedDocuments/Qatar First/Qatar INDCs Report -English.pdf" xr:uid="{4CC4421B-0AD2-458C-AFD9-0AF48B85F3B2}"/>
    <hyperlink ref="M166" r:id="rId209" display="https://www4.unfccc.int/sites/ndcstaging/PublishedDocuments/Austria First/LV-03-06-EU INDC.pdf" xr:uid="{1CB4EC0B-ED3A-4906-AC37-89915A0E890E}"/>
    <hyperlink ref="N166" r:id="rId210" display="https://www4.unfccc.int/sites/ndcstaging/PublishedDocuments/Sweden First/EU_NDC_Submission_December 2020.pdf" xr:uid="{8806D09C-E7B3-4112-87F3-EE99C3CF55DC}"/>
    <hyperlink ref="N167" r:id="rId211" display="https://www4.unfccc.int/sites/ndcstaging/PublishedDocuments/Russia First/NDC_RF_eng.pdf" xr:uid="{B2815E30-039C-4776-BA6A-F43C3BB210EB}"/>
    <hyperlink ref="M168" r:id="rId212" xr:uid="{15854E8E-0C04-4DC9-9EAF-351719B30FEE}"/>
    <hyperlink ref="N168" r:id="rId213" display="https://www4.unfccc.int/sites/ndcstaging/PublishedDocuments/Rwanda First/Rwanda_Updated_NDC_May_2020.pdf" xr:uid="{E4E8FBC5-8E2F-4A04-9500-0023E89800BF}"/>
    <hyperlink ref="M169" r:id="rId214" xr:uid="{0A418D0C-DDC6-476A-9550-580066BC350F}"/>
    <hyperlink ref="M170" r:id="rId215" display="https://www4.unfccc.int/sites/ndcstaging/PublishedDocuments/San Marino First/SAN MARINO INDC EN.pdf" xr:uid="{BCC69699-E8A5-4211-B1EF-8B3F9D256070}"/>
    <hyperlink ref="N170" r:id="rId216" display="https://www4.unfccc.int/sites/ndcstaging/PublishedDocuments/San Marino First/SAN MARINO INDC EN.pdf" xr:uid="{848C952C-9C01-4492-8D6D-4BAC0B0947B5}"/>
    <hyperlink ref="M171" r:id="rId217" xr:uid="{EA414BF6-B0E6-4355-9439-1E910AD071E6}"/>
    <hyperlink ref="M172" r:id="rId218" display="https://www4.unfccc.int/sites/ndcstaging/PublishedDocuments/Saudi Arabia First/KSA-INDCs English.pdf" xr:uid="{D83F9E76-4673-45DB-8AB7-7D4EDEC52985}"/>
    <hyperlink ref="M173" r:id="rId219" xr:uid="{18699F8B-5FE3-4FA9-884C-F40DE9823964}"/>
    <hyperlink ref="N173" r:id="rId220" display="https://www4.unfccc.int/sites/ndcstaging/PublishedDocuments/Senegal First/CDNSenegal approuv%C3%A9e-pdf-.pdf" xr:uid="{A5BFE87B-F3EB-42BB-8E90-E524A88658BC}"/>
    <hyperlink ref="M174" r:id="rId221" display="https://www4.unfccc.int/sites/ndcstaging/PublishedDocuments/Serbia First/Republic_of_Serbia.pdf" xr:uid="{E28D1B92-C736-4085-8339-C73DDCCDF368}"/>
    <hyperlink ref="M175" r:id="rId222" xr:uid="{9137DAA3-863A-47A3-BA8F-AFCE062829A7}"/>
    <hyperlink ref="M176" r:id="rId223" display="https://www4.unfccc.int/sites/ndcstaging/PublishedDocuments/Sierra Leone First/SIERRA LEONE INDC.pdf" xr:uid="{D6433C00-735A-4266-8164-BAA14FF3A71F}"/>
    <hyperlink ref="M177" r:id="rId224" display="https://www4.unfccc.int/sites/ndcstaging/PublishedDocuments/Singapore First/Singapore INDC.pdf" xr:uid="{75EDC534-2521-4D5E-BB74-40CD1204AF81}"/>
    <hyperlink ref="N177" r:id="rId225" display="https://www4.unfccc.int/sites/ndcstaging/PublishedDocuments/Singapore First/Singapore's Update of 1st NDC.pdf" xr:uid="{EAFF23B4-648A-4788-A28E-441F31C64C00}"/>
    <hyperlink ref="M179" r:id="rId226" display="https://www4.unfccc.int/sites/ndcstaging/PublishedDocuments/Austria First/LV-03-06-EU INDC.pdf" xr:uid="{3FA6EDDA-DE80-474A-A8C5-88EE88CEC46E}"/>
    <hyperlink ref="N179" r:id="rId227" display="https://www4.unfccc.int/sites/ndcstaging/PublishedDocuments/Sweden First/EU_NDC_Submission_December 2020.pdf" xr:uid="{3B7E81AE-EFE5-4A8D-8BC0-18B7C5CB69BC}"/>
    <hyperlink ref="M180" r:id="rId228" display="https://www4.unfccc.int/sites/ndcstaging/PublishedDocuments/Austria First/LV-03-06-EU INDC.pdf" xr:uid="{DD1D1A71-53C1-4CC8-B704-06ED28348551}"/>
    <hyperlink ref="N180" r:id="rId229" display="https://www4.unfccc.int/sites/ndcstaging/PublishedDocuments/Sweden First/EU_NDC_Submission_December 2020.pdf" xr:uid="{C3459B6A-281C-4637-9850-BFD39B343091}"/>
    <hyperlink ref="M181" r:id="rId230" xr:uid="{25A918D4-2CE9-4469-AD27-5EE044B7791D}"/>
    <hyperlink ref="M182" r:id="rId231" xr:uid="{0639FD38-21C4-480D-8472-EF50CBD254DC}"/>
    <hyperlink ref="M183" r:id="rId232" xr:uid="{7FE2E0E2-2C6F-4145-9853-F5D78DACEDAE}"/>
    <hyperlink ref="M185" r:id="rId233" display="https://www4.unfccc.int/sites/ndcstaging/PublishedDocuments/Austria First/LV-03-06-EU INDC.pdf" xr:uid="{7E1989D2-5556-46AA-AEF8-A54ABB14FC89}"/>
    <hyperlink ref="N185" r:id="rId234" display="https://www4.unfccc.int/sites/ndcstaging/PublishedDocuments/Sweden First/EU_NDC_Submission_December 2020.pdf" xr:uid="{D356A94A-C192-428A-AB58-02D6F5D74E08}"/>
    <hyperlink ref="M186" r:id="rId235" xr:uid="{EF0CCC05-B494-4584-8718-B08A03D0353A}"/>
    <hyperlink ref="M187" r:id="rId236" display="https://www4.unfccc.int/sites/ndcstaging/PublishedDocuments/Saint Kitts and Nevis First/St. Kitts and Nevis INDC.pdf" xr:uid="{4ECDC313-3852-44D7-93ED-CD01FAF75DD9}"/>
    <hyperlink ref="M188" r:id="rId237" display="https://www4.unfccc.int/sites/ndcstaging/PublishedDocuments/Saint Lucia First/Saint Lucia%27s INDC 18th November 2015.pdf" xr:uid="{E7A30C4E-FDE2-494E-B606-F5A353C0E8D3}"/>
    <hyperlink ref="M190" r:id="rId238" display="https://www4.unfccc.int/sites/ndcstaging/PublishedDocuments/Saint Vincent and Grenadines First/Saint Vincent and the Grenadines_NDC.pdf" xr:uid="{4BB0DAFE-B652-41F1-93EC-5D180CBE9F93}"/>
    <hyperlink ref="M191" r:id="rId239" xr:uid="{FBDC297E-A094-4A31-9921-8D7065F3C567}"/>
    <hyperlink ref="M192" r:id="rId240" display="https://www.irena.org/Statistics/View-Data-by-Topic/Climate-Change/Renewable-Energy-in-the-NDCs" xr:uid="{0EA64A34-3AAD-4AF0-AC49-D3E2C876BF62}"/>
    <hyperlink ref="N192" r:id="rId241" display="https://www4.unfccc.int/sites/ndcstaging/PublishedDocuments/Suriname First/Suriname First NDC.pdf" xr:uid="{18E91BA5-2B5C-40AE-9BBD-B07DC8ADACCE}"/>
    <hyperlink ref="M193" r:id="rId242" display="https://www4.unfccc.int/sites/ndcstaging/PublishedDocuments/Austria First/LV-03-06-EU INDC.pdf" xr:uid="{1EE4B847-6DE5-46B3-A8D5-8AA9F09C5BFF}"/>
    <hyperlink ref="N193" r:id="rId243" display="https://www4.unfccc.int/sites/ndcstaging/PublishedDocuments/Sweden First/EU_NDC_Submission_December 2020.pdf" xr:uid="{AA4FBC37-570D-4724-98F8-522F0D24DEBF}"/>
    <hyperlink ref="M194" r:id="rId244" display="https://www4.unfccc.int/sites/ndcstaging/PublishedDocuments/Switzerland First/15 02 27_INDC Contribution of Switzerland.pdf" xr:uid="{F50F7A63-7D9F-466F-AE38-CC115EEDF68F}"/>
    <hyperlink ref="N194" r:id="rId245" display="https://www4.unfccc.int/sites/ndcstaging/PublishedDocuments/Switzerland First/Switzerland_Full NDC Communication 2021-2030 incl ICTU.pdf" xr:uid="{D976F398-EB15-4F0A-AAA8-73FDB5B9D125}"/>
    <hyperlink ref="M195" r:id="rId246" xr:uid="{EE1E3CC0-0061-4C9A-B017-30F097208B86}"/>
    <hyperlink ref="M197" r:id="rId247" display="https://www4.unfccc.int/sites/ndcstaging/PublishedDocuments/Tajikistan First/INDC-TJK final ENG.pdf" xr:uid="{4D5D0AC6-62E0-466A-9542-7D27C4714CAB}"/>
    <hyperlink ref="M198" r:id="rId248" display="https://www4.unfccc.int/sites/ndcstaging/PublishedDocuments/The United Republic of Tanzania First NDC/The United Republic of Tanzania First NDC.pdf" xr:uid="{58743190-5ACF-42F2-82D3-8C3BFB81E99B}"/>
    <hyperlink ref="M199" r:id="rId249" display="https://www4.unfccc.int/sites/ndcstaging/PublishedDocuments/Thailand First/Thailand_INDC.pdf" xr:uid="{90A72B66-F6D1-45AA-BE32-0595C1A3A570}"/>
    <hyperlink ref="N199" r:id="rId250" display="https://www4.unfccc.int/sites/ndcstaging/PublishedDocuments/Thailand First/Thailand Updated NDC.pdf" xr:uid="{C9EFC41E-F639-470B-8B2B-56D506EC6FA8}"/>
    <hyperlink ref="M200" r:id="rId251" xr:uid="{380BA949-54BA-4B65-B2B3-023F376D44B9}"/>
    <hyperlink ref="M201" r:id="rId252" xr:uid="{A3C4778B-956F-4F85-A7D5-BDFD981ABD4C}"/>
    <hyperlink ref="M202" r:id="rId253" xr:uid="{5B4148F1-8D19-417C-A136-32392DFCFF1F}"/>
    <hyperlink ref="N202" r:id="rId254" display="https://www4.unfccc.int/sites/ndcstaging/PublishedDocuments/Tonga Second/Tonga's Second NDC.pdf" xr:uid="{C16301E7-5E6F-4B49-B92D-B4E40E4266B3}"/>
    <hyperlink ref="M203" r:id="rId255" display="https://www4.unfccc.int/sites/ndcstaging/PublishedDocuments/Trinidad and Tobago First/Trinidad and Tobago Final INDC.pdf" xr:uid="{3D47AC4A-8030-48AB-8DA3-8783D264DD4C}"/>
    <hyperlink ref="M204" r:id="rId256" xr:uid="{DDFEF4B4-47C7-4F0D-8B26-B6433074DEC4}"/>
    <hyperlink ref="M205" r:id="rId257" xr:uid="{7F8D6718-CA92-4919-8CB5-DAF9321A70E3}"/>
    <hyperlink ref="M206" r:id="rId258" display="https://www4.unfccc.int/sites/ndcstaging/PublishedDocuments/Turkmenistan First/INDC_Turkmenistan.pdf" xr:uid="{00DFE88F-A197-42BD-B639-F1EA7693916F}"/>
    <hyperlink ref="M208" r:id="rId259" xr:uid="{3F9D06E8-1AE5-4E30-95BF-D027431B0EFB}"/>
    <hyperlink ref="M209" r:id="rId260" xr:uid="{2ED047E3-A84D-4843-8DD5-DAC00F6F29EB}"/>
    <hyperlink ref="M210" r:id="rId261" display="https://www4.unfccc.int/sites/ndcstaging/PublishedDocuments/Ukraine First/Ukraine First NDC.pdf" xr:uid="{88EDD150-0F8C-4276-9116-7D46A9176281}"/>
    <hyperlink ref="M211" r:id="rId262" xr:uid="{2FE88B01-99ED-4FDB-9B51-3EB684FB8BF0}"/>
    <hyperlink ref="N211" r:id="rId263" display="https://www4.unfccc.int/sites/ndcstaging/PublishedDocuments/United Arab Emirates Second/UAE Second NDC - UNFCCC Submission - English - FINAL.pdf" xr:uid="{6018F494-EE80-470B-A298-0EEBAE6D9C5A}"/>
    <hyperlink ref="M212" r:id="rId264" display="https://www4.unfccc.int/sites/ndcstaging/PublishedDocuments/Austria First/LV-03-06-EU INDC.pdf" xr:uid="{0F9E103D-A67A-4054-A8B4-A59B3376AF94}"/>
    <hyperlink ref="N212" r:id="rId265" display="https://www4.unfccc.int/sites/ndcstaging/PublishedDocuments/United Kingdom of Great Britain and Northern Ireland First/UK Nationally Determined Contribution.pdf" xr:uid="{CF963B06-5EB4-45E6-B3AB-AB4578E37D09}"/>
    <hyperlink ref="M214" r:id="rId266" xr:uid="{46DBA27D-7AED-4805-A655-808F252CB599}"/>
    <hyperlink ref="M215" r:id="rId267" xr:uid="{639A5AD1-21AE-4FAB-BD85-68034BD311FA}"/>
    <hyperlink ref="N215" r:id="rId268" display="https://www4.unfccc.int/sites/ndcstaging/PublishedDocuments/Uzbekistan First/INDC Uzbekistan 18-04-2017_Eng.pdf" xr:uid="{ADC36528-5B9F-47A3-94EF-116F795D05C6}"/>
    <hyperlink ref="M216" r:id="rId269" xr:uid="{24445035-B45E-40A8-8DE9-DEACECFB877D}"/>
    <hyperlink ref="M217" r:id="rId270" xr:uid="{18E9C27A-FCB1-4649-B57C-CF26514D9440}"/>
    <hyperlink ref="M218" r:id="rId271" display="https://www4.unfccc.int/sites/ndcstaging/PublishedDocuments/Viet Nam First/VIETNAM%27S INDC.pdf" xr:uid="{3ECA795C-0DDA-4A55-A1A9-4A80EAAF7524}"/>
    <hyperlink ref="N218" r:id="rId272" display="https://www4.unfccc.int/sites/ndcstaging/PublishedDocuments/Viet Nam First/Viet Nam_NDC_2020_Eng.pdf" xr:uid="{321E5DFF-DE76-4915-87F8-E8CDE8FEF2A6}"/>
    <hyperlink ref="M220" r:id="rId273" xr:uid="{140DFF0B-879C-4FB2-8B3E-C1B120832F8A}"/>
    <hyperlink ref="M221" r:id="rId274" display="https://www4.unfccc.int/sites/ndcstaging/PublishedDocuments/Zambia First/FINAL+ZAMBIA%27S+INDC_1.pdf" xr:uid="{B44D1822-5836-429F-AA5C-2F3F797F0B29}"/>
    <hyperlink ref="N221" r:id="rId275" display="https://www4.unfccc.int/sites/ndcstaging/PublishedDocuments/Zambia First/Zambia_Provisional_Updated_NDC_2020.pdf" xr:uid="{657498F3-58AE-49EB-942C-290532C72F09}"/>
    <hyperlink ref="M222" r:id="rId276" xr:uid="{1EB8BD4C-0910-448F-B8D0-444E85C79321}"/>
    <hyperlink ref="A1" location="Contents!A1" display="Table of Contents" xr:uid="{9BF2AA6B-BDB3-43D4-8FCA-C58D015F2BC9}"/>
  </hyperlinks>
  <pageMargins left="0.7" right="0.7" top="0.75" bottom="0.75" header="0.3" footer="0.3"/>
  <pageSetup orientation="portrait" verticalDpi="0" r:id="rId277"/>
</worksheet>
</file>

<file path=xl/worksheets/sheet1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9853FE-5ECD-478A-95E2-8AB05D13DA10}">
  <sheetPr>
    <tabColor theme="7"/>
  </sheetPr>
  <dimension ref="A1:S13"/>
  <sheetViews>
    <sheetView zoomScaleNormal="100" workbookViewId="0"/>
  </sheetViews>
  <sheetFormatPr defaultColWidth="9.140625" defaultRowHeight="12.75"/>
  <cols>
    <col min="1" max="1" width="17" style="35" bestFit="1" customWidth="1"/>
    <col min="2" max="2" width="17.42578125" style="35" customWidth="1"/>
    <col min="3" max="3" width="23" style="35" customWidth="1"/>
    <col min="4" max="19" width="15.7109375" style="35" customWidth="1"/>
    <col min="20" max="16384" width="9.140625" style="35"/>
  </cols>
  <sheetData>
    <row r="1" spans="1:19" ht="15">
      <c r="A1" s="232" t="s">
        <v>3717</v>
      </c>
      <c r="B1" s="102" t="s">
        <v>4599</v>
      </c>
      <c r="C1" s="102"/>
      <c r="D1" s="102"/>
      <c r="E1" s="102"/>
      <c r="F1" s="102"/>
      <c r="G1" s="102"/>
      <c r="H1" s="102"/>
      <c r="I1" s="102"/>
      <c r="J1" s="102"/>
      <c r="K1" s="102"/>
    </row>
    <row r="2" spans="1:19" s="185" customFormat="1">
      <c r="A2" s="409"/>
      <c r="B2" s="764" t="s">
        <v>4291</v>
      </c>
    </row>
    <row r="4" spans="1:19">
      <c r="B4" s="756" t="s">
        <v>4247</v>
      </c>
      <c r="C4" s="756" t="s">
        <v>4248</v>
      </c>
      <c r="D4" s="757" t="s">
        <v>820</v>
      </c>
      <c r="E4" s="757" t="s">
        <v>540</v>
      </c>
      <c r="F4" s="757" t="s">
        <v>821</v>
      </c>
      <c r="G4" s="757" t="s">
        <v>540</v>
      </c>
      <c r="H4" s="757" t="s">
        <v>819</v>
      </c>
      <c r="I4" s="757" t="s">
        <v>540</v>
      </c>
      <c r="J4" s="757" t="s">
        <v>86</v>
      </c>
      <c r="K4" s="757" t="s">
        <v>540</v>
      </c>
      <c r="L4" s="757" t="s">
        <v>822</v>
      </c>
      <c r="M4" s="757" t="s">
        <v>540</v>
      </c>
      <c r="N4" s="757" t="s">
        <v>823</v>
      </c>
      <c r="O4" s="757" t="s">
        <v>540</v>
      </c>
      <c r="P4" s="757" t="s">
        <v>824</v>
      </c>
      <c r="Q4" s="757" t="s">
        <v>540</v>
      </c>
      <c r="R4" s="757" t="s">
        <v>4249</v>
      </c>
      <c r="S4" s="757" t="s">
        <v>540</v>
      </c>
    </row>
    <row r="5" spans="1:19" ht="49.5" customHeight="1">
      <c r="B5" s="1162" t="s">
        <v>4272</v>
      </c>
      <c r="C5" s="758" t="s">
        <v>4250</v>
      </c>
      <c r="D5" s="667" t="s">
        <v>4290</v>
      </c>
      <c r="E5" s="39" t="s">
        <v>4470</v>
      </c>
      <c r="F5" s="667" t="s">
        <v>4251</v>
      </c>
      <c r="G5" s="667" t="s">
        <v>4471</v>
      </c>
      <c r="H5" s="116"/>
      <c r="I5" s="116"/>
      <c r="J5" s="667" t="s">
        <v>4273</v>
      </c>
      <c r="K5" s="667" t="s">
        <v>4472</v>
      </c>
      <c r="L5" s="116"/>
      <c r="M5" s="116"/>
      <c r="N5" s="667" t="s">
        <v>4252</v>
      </c>
      <c r="O5" s="667" t="s">
        <v>4473</v>
      </c>
      <c r="P5" s="116"/>
      <c r="Q5" s="116"/>
      <c r="R5" s="116"/>
      <c r="S5" s="116"/>
    </row>
    <row r="6" spans="1:19" ht="48" customHeight="1">
      <c r="B6" s="1162"/>
      <c r="C6" s="758" t="s">
        <v>4277</v>
      </c>
      <c r="D6" s="667" t="s">
        <v>4278</v>
      </c>
      <c r="E6" s="667" t="s">
        <v>4474</v>
      </c>
      <c r="F6" s="667" t="s">
        <v>4279</v>
      </c>
      <c r="G6" s="667" t="s">
        <v>4475</v>
      </c>
      <c r="H6" s="667"/>
      <c r="I6" s="667"/>
      <c r="J6" s="667" t="s">
        <v>4278</v>
      </c>
      <c r="K6" s="667" t="s">
        <v>4475</v>
      </c>
      <c r="L6" s="667"/>
      <c r="M6" s="667"/>
      <c r="N6" s="667" t="s">
        <v>4279</v>
      </c>
      <c r="O6" s="667" t="s">
        <v>4475</v>
      </c>
      <c r="P6" s="667" t="s">
        <v>4279</v>
      </c>
      <c r="Q6" s="39" t="s">
        <v>4476</v>
      </c>
      <c r="R6" s="667" t="s">
        <v>4278</v>
      </c>
      <c r="S6" s="667" t="s">
        <v>4475</v>
      </c>
    </row>
    <row r="7" spans="1:19" ht="51.75" customHeight="1">
      <c r="B7" s="1162"/>
      <c r="C7" s="758" t="s">
        <v>4253</v>
      </c>
      <c r="D7" s="667" t="s">
        <v>4254</v>
      </c>
      <c r="E7" s="667" t="s">
        <v>4477</v>
      </c>
      <c r="F7" s="667" t="s">
        <v>4276</v>
      </c>
      <c r="G7" s="667" t="s">
        <v>4477</v>
      </c>
      <c r="H7" s="667"/>
      <c r="I7" s="667"/>
      <c r="J7" s="667" t="s">
        <v>4275</v>
      </c>
      <c r="K7" s="667" t="s">
        <v>4477</v>
      </c>
      <c r="L7" s="667"/>
      <c r="M7" s="667"/>
      <c r="N7" s="667" t="s">
        <v>4274</v>
      </c>
      <c r="O7" s="667" t="s">
        <v>4477</v>
      </c>
      <c r="P7" s="667" t="s">
        <v>4255</v>
      </c>
      <c r="Q7" s="39" t="s">
        <v>4476</v>
      </c>
      <c r="R7" s="667" t="s">
        <v>4256</v>
      </c>
      <c r="S7" s="667" t="s">
        <v>4478</v>
      </c>
    </row>
    <row r="8" spans="1:19" ht="50.25" customHeight="1">
      <c r="B8" s="1162"/>
      <c r="C8" s="758" t="s">
        <v>4257</v>
      </c>
      <c r="D8" s="667" t="s">
        <v>4432</v>
      </c>
      <c r="E8" s="667" t="s">
        <v>4479</v>
      </c>
      <c r="F8" s="667"/>
      <c r="G8" s="667"/>
      <c r="H8" s="667"/>
      <c r="I8" s="667"/>
      <c r="J8" s="667"/>
      <c r="K8" s="667"/>
      <c r="L8" s="667" t="s">
        <v>4431</v>
      </c>
      <c r="M8" s="252" t="s">
        <v>4480</v>
      </c>
      <c r="N8" s="667"/>
      <c r="O8" s="667"/>
      <c r="P8" s="667"/>
      <c r="Q8" s="667"/>
      <c r="R8" s="667" t="s">
        <v>4258</v>
      </c>
      <c r="S8" s="667" t="s">
        <v>4481</v>
      </c>
    </row>
    <row r="9" spans="1:19" ht="54.75" customHeight="1">
      <c r="B9" s="1162"/>
      <c r="C9" s="758" t="s">
        <v>4259</v>
      </c>
      <c r="D9" s="203" t="s">
        <v>4280</v>
      </c>
      <c r="E9" s="667" t="s">
        <v>4482</v>
      </c>
      <c r="F9" s="203" t="s">
        <v>4280</v>
      </c>
      <c r="G9" s="39" t="s">
        <v>4482</v>
      </c>
      <c r="H9" s="203"/>
      <c r="I9" s="203"/>
      <c r="J9" s="203"/>
      <c r="K9" s="203"/>
      <c r="L9" s="203" t="s">
        <v>4260</v>
      </c>
      <c r="M9" s="252" t="s">
        <v>4483</v>
      </c>
      <c r="N9" s="667"/>
      <c r="O9" s="667"/>
      <c r="P9" s="667"/>
      <c r="Q9" s="667"/>
      <c r="R9" s="667"/>
      <c r="S9" s="667"/>
    </row>
    <row r="10" spans="1:19" ht="31.5" customHeight="1">
      <c r="B10" s="1162"/>
      <c r="C10" s="758" t="s">
        <v>4261</v>
      </c>
      <c r="D10" s="116" t="s">
        <v>4280</v>
      </c>
      <c r="E10" s="667" t="s">
        <v>4484</v>
      </c>
      <c r="F10" s="116"/>
      <c r="G10" s="116"/>
      <c r="H10" s="116" t="s">
        <v>4280</v>
      </c>
      <c r="I10" s="667" t="s">
        <v>4485</v>
      </c>
      <c r="J10" s="116"/>
      <c r="K10" s="116"/>
      <c r="L10" s="116" t="s">
        <v>4280</v>
      </c>
      <c r="M10" s="252" t="s">
        <v>4486</v>
      </c>
      <c r="N10" s="116"/>
      <c r="O10" s="116"/>
      <c r="P10" s="116"/>
      <c r="Q10" s="116"/>
      <c r="R10" s="116"/>
      <c r="S10" s="116"/>
    </row>
    <row r="11" spans="1:19" ht="37.5" customHeight="1">
      <c r="B11" s="1163" t="s">
        <v>4262</v>
      </c>
      <c r="C11" s="759" t="s">
        <v>4263</v>
      </c>
      <c r="D11" s="667" t="s">
        <v>4281</v>
      </c>
      <c r="E11" s="667" t="s">
        <v>4487</v>
      </c>
      <c r="F11" s="667"/>
      <c r="G11" s="667"/>
      <c r="H11" s="667" t="s">
        <v>4282</v>
      </c>
      <c r="I11" s="667" t="s">
        <v>4488</v>
      </c>
      <c r="J11" s="667"/>
      <c r="K11" s="667"/>
      <c r="L11" s="667" t="s">
        <v>4283</v>
      </c>
      <c r="M11" s="252" t="s">
        <v>4489</v>
      </c>
      <c r="N11" s="667"/>
      <c r="O11" s="667"/>
      <c r="P11" s="667"/>
      <c r="Q11" s="667"/>
      <c r="R11" s="667"/>
      <c r="S11" s="667"/>
    </row>
    <row r="12" spans="1:19" ht="42" customHeight="1">
      <c r="B12" s="1163"/>
      <c r="C12" s="912" t="s">
        <v>4264</v>
      </c>
      <c r="D12" s="913" t="s">
        <v>4280</v>
      </c>
      <c r="E12" s="667" t="s">
        <v>4490</v>
      </c>
      <c r="F12" s="913" t="s">
        <v>4280</v>
      </c>
      <c r="G12" s="39" t="s">
        <v>4491</v>
      </c>
      <c r="H12" s="913"/>
      <c r="I12" s="913"/>
      <c r="J12" s="913" t="s">
        <v>4280</v>
      </c>
      <c r="K12" s="39" t="s">
        <v>4492</v>
      </c>
      <c r="L12" s="913"/>
      <c r="M12" s="913"/>
      <c r="N12" s="913"/>
      <c r="O12" s="913"/>
      <c r="P12" s="913"/>
      <c r="Q12" s="913"/>
      <c r="R12" s="913"/>
      <c r="S12" s="913"/>
    </row>
    <row r="13" spans="1:19" ht="40.5" customHeight="1">
      <c r="B13" s="1163"/>
      <c r="C13" s="759" t="s">
        <v>4265</v>
      </c>
      <c r="D13" s="667" t="s">
        <v>4266</v>
      </c>
      <c r="E13" s="667" t="s">
        <v>4477</v>
      </c>
      <c r="F13" s="667" t="s">
        <v>4267</v>
      </c>
      <c r="G13" s="667" t="s">
        <v>4477</v>
      </c>
      <c r="H13" s="667"/>
      <c r="I13" s="667"/>
      <c r="J13" s="667" t="s">
        <v>4268</v>
      </c>
      <c r="K13" s="667" t="s">
        <v>4477</v>
      </c>
      <c r="L13" s="667"/>
      <c r="M13" s="667"/>
      <c r="N13" s="667" t="s">
        <v>4269</v>
      </c>
      <c r="O13" s="667" t="s">
        <v>4477</v>
      </c>
      <c r="P13" s="667" t="s">
        <v>4270</v>
      </c>
      <c r="Q13" s="667" t="s">
        <v>4477</v>
      </c>
      <c r="R13" s="667" t="s">
        <v>4271</v>
      </c>
      <c r="S13" s="667" t="s">
        <v>4477</v>
      </c>
    </row>
  </sheetData>
  <mergeCells count="2">
    <mergeCell ref="B5:B10"/>
    <mergeCell ref="B11:B13"/>
  </mergeCells>
  <hyperlinks>
    <hyperlink ref="A1" location="Contents!A1" display="Table of Contents" xr:uid="{20461147-16E9-4F54-B1E1-27C728F750EE}"/>
  </hyperlinks>
  <pageMargins left="0.7" right="0.7" top="0.75" bottom="0.75" header="0.3" footer="0.3"/>
  <pageSetup orientation="portrait" verticalDpi="0" r:id="rId1"/>
</worksheet>
</file>

<file path=xl/worksheets/sheet1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FF098C-29C4-40E0-943C-2E77155181CB}">
  <sheetPr>
    <tabColor rgb="FFFFFF00"/>
  </sheetPr>
  <dimension ref="A1:H33"/>
  <sheetViews>
    <sheetView workbookViewId="0">
      <selection activeCell="B1" sqref="B1"/>
    </sheetView>
  </sheetViews>
  <sheetFormatPr defaultColWidth="9.140625" defaultRowHeight="15"/>
  <cols>
    <col min="1" max="1" width="14.42578125" style="40" customWidth="1"/>
    <col min="2" max="2" width="10" style="40" customWidth="1"/>
    <col min="3" max="3" width="13.140625" style="40" customWidth="1"/>
    <col min="4" max="4" width="12.7109375" style="40" customWidth="1"/>
    <col min="5" max="8" width="12" style="40" bestFit="1" customWidth="1"/>
    <col min="9" max="16384" width="9.140625" style="40"/>
  </cols>
  <sheetData>
    <row r="1" spans="1:8">
      <c r="A1" s="232" t="s">
        <v>3717</v>
      </c>
      <c r="B1" s="44" t="s">
        <v>4466</v>
      </c>
    </row>
    <row r="2" spans="1:8">
      <c r="A2" s="232"/>
      <c r="B2" s="44"/>
    </row>
    <row r="3" spans="1:8">
      <c r="B3" s="35"/>
      <c r="C3" s="35">
        <v>1</v>
      </c>
      <c r="D3" s="35">
        <v>2</v>
      </c>
      <c r="E3" s="35">
        <v>3</v>
      </c>
      <c r="F3" s="35">
        <v>4</v>
      </c>
      <c r="G3" s="35">
        <v>5</v>
      </c>
      <c r="H3" s="35">
        <v>6</v>
      </c>
    </row>
    <row r="4" spans="1:8" ht="39">
      <c r="B4" s="14"/>
      <c r="C4" s="261" t="s">
        <v>4456</v>
      </c>
      <c r="D4" s="261" t="s">
        <v>4457</v>
      </c>
      <c r="E4" s="119" t="s">
        <v>4458</v>
      </c>
      <c r="F4" s="119" t="s">
        <v>4459</v>
      </c>
      <c r="G4" s="119" t="s">
        <v>4460</v>
      </c>
      <c r="H4" s="119" t="s">
        <v>4461</v>
      </c>
    </row>
    <row r="5" spans="1:8">
      <c r="B5" s="14">
        <v>2000</v>
      </c>
      <c r="C5" s="14">
        <v>2.5355010619999998</v>
      </c>
      <c r="D5" s="14">
        <v>1.701686311</v>
      </c>
      <c r="E5" s="14">
        <v>0.67374956699999999</v>
      </c>
      <c r="F5" s="14">
        <v>0.621249198</v>
      </c>
      <c r="G5" s="14">
        <v>8.5600504999999993E-2</v>
      </c>
      <c r="H5" s="14">
        <v>0.13954349599999999</v>
      </c>
    </row>
    <row r="6" spans="1:8">
      <c r="B6" s="14">
        <v>2001</v>
      </c>
      <c r="C6" s="14">
        <v>2.5878382489999998</v>
      </c>
      <c r="D6" s="14">
        <v>1.7214707819999999</v>
      </c>
      <c r="E6" s="14">
        <v>0.65672821199999998</v>
      </c>
      <c r="F6" s="14">
        <v>0.59699780800000002</v>
      </c>
      <c r="G6" s="14">
        <v>8.2290770999999999E-2</v>
      </c>
      <c r="H6" s="14">
        <v>0.14345696199999999</v>
      </c>
    </row>
    <row r="7" spans="1:8" ht="14.65" customHeight="1">
      <c r="B7" s="14">
        <v>2002</v>
      </c>
      <c r="C7" s="14">
        <v>2.6655741499999999</v>
      </c>
      <c r="D7" s="14">
        <v>1.755210699</v>
      </c>
      <c r="E7" s="14">
        <v>0.66380439499999999</v>
      </c>
      <c r="F7" s="14">
        <v>0.61368642500000004</v>
      </c>
      <c r="G7" s="14">
        <v>8.4139638000000003E-2</v>
      </c>
      <c r="H7" s="14">
        <v>0.14544789699999999</v>
      </c>
    </row>
    <row r="8" spans="1:8">
      <c r="B8" s="14">
        <v>2003</v>
      </c>
      <c r="C8" s="14">
        <v>2.7575103599999999</v>
      </c>
      <c r="D8" s="14">
        <v>1.7728683409999999</v>
      </c>
      <c r="E8" s="14">
        <v>0.66014885899999998</v>
      </c>
      <c r="F8" s="14">
        <v>0.63388204599999998</v>
      </c>
      <c r="G8" s="14">
        <v>8.6941278999999996E-2</v>
      </c>
      <c r="H8" s="14">
        <v>0.15045108300000001</v>
      </c>
    </row>
    <row r="9" spans="1:8">
      <c r="B9" s="14">
        <v>2004</v>
      </c>
      <c r="C9" s="14">
        <v>2.8440659519999998</v>
      </c>
      <c r="D9" s="14">
        <v>1.858302154</v>
      </c>
      <c r="E9" s="14">
        <v>0.70258488900000005</v>
      </c>
      <c r="F9" s="14">
        <v>0.68173773699999995</v>
      </c>
      <c r="G9" s="14">
        <v>9.3784071999999996E-2</v>
      </c>
      <c r="H9" s="14">
        <v>0.15816784</v>
      </c>
    </row>
    <row r="10" spans="1:8">
      <c r="B10" s="14">
        <v>2005</v>
      </c>
      <c r="C10" s="14">
        <v>2.8753994509999998</v>
      </c>
      <c r="D10" s="14">
        <v>1.899517718</v>
      </c>
      <c r="E10" s="14">
        <v>0.72925171</v>
      </c>
      <c r="F10" s="14">
        <v>0.70468025899999998</v>
      </c>
      <c r="G10" s="14">
        <v>9.9882773999999994E-2</v>
      </c>
      <c r="H10" s="14">
        <v>0.16445221400000001</v>
      </c>
    </row>
    <row r="11" spans="1:8">
      <c r="B11" s="14">
        <v>2006</v>
      </c>
      <c r="C11" s="14">
        <v>2.918504821</v>
      </c>
      <c r="D11" s="14">
        <v>1.9459580350000001</v>
      </c>
      <c r="E11" s="14">
        <v>0.73742328999999995</v>
      </c>
      <c r="F11" s="14">
        <v>0.75105260299999999</v>
      </c>
      <c r="G11" s="14">
        <v>0.10457344</v>
      </c>
      <c r="H11" s="14">
        <v>0.16197319499999999</v>
      </c>
    </row>
    <row r="12" spans="1:8">
      <c r="B12" s="14">
        <v>2007</v>
      </c>
      <c r="C12" s="14">
        <v>2.9909496199999999</v>
      </c>
      <c r="D12" s="14">
        <v>2.014080125</v>
      </c>
      <c r="E12" s="14">
        <v>0.75607947499999995</v>
      </c>
      <c r="F12" s="14">
        <v>0.78998542800000005</v>
      </c>
      <c r="G12" s="14">
        <v>0.104101185</v>
      </c>
      <c r="H12" s="14">
        <v>0.17195908700000001</v>
      </c>
    </row>
    <row r="13" spans="1:8">
      <c r="B13" s="14">
        <v>2008</v>
      </c>
      <c r="C13" s="14">
        <v>3.0079708859999998</v>
      </c>
      <c r="D13" s="14">
        <v>2.0339578070000002</v>
      </c>
      <c r="E13" s="14">
        <v>0.747582737</v>
      </c>
      <c r="F13" s="14">
        <v>0.77774516000000005</v>
      </c>
      <c r="G13" s="14">
        <v>9.5429102000000002E-2</v>
      </c>
      <c r="H13" s="14">
        <v>0.172904743</v>
      </c>
    </row>
    <row r="14" spans="1:8">
      <c r="B14" s="14">
        <v>2009</v>
      </c>
      <c r="C14" s="14">
        <v>3.0134968500000001</v>
      </c>
      <c r="D14" s="14">
        <v>1.99761053</v>
      </c>
      <c r="E14" s="14">
        <v>0.70820581400000004</v>
      </c>
      <c r="F14" s="14">
        <v>0.75135407399999998</v>
      </c>
      <c r="G14" s="14">
        <v>8.2710221E-2</v>
      </c>
      <c r="H14" s="14">
        <v>0.148708014</v>
      </c>
    </row>
    <row r="15" spans="1:8">
      <c r="B15" s="14">
        <v>2010</v>
      </c>
      <c r="C15" s="14">
        <v>3.122169419</v>
      </c>
      <c r="D15" s="14">
        <v>2.0796484749999999</v>
      </c>
      <c r="E15" s="14">
        <v>0.74341549200000001</v>
      </c>
      <c r="F15" s="14">
        <v>0.79704510200000001</v>
      </c>
      <c r="G15" s="14">
        <v>8.5704148999999993E-2</v>
      </c>
      <c r="H15" s="14">
        <v>0.15928276799999999</v>
      </c>
    </row>
    <row r="16" spans="1:8">
      <c r="B16" s="14">
        <v>2011</v>
      </c>
      <c r="C16" s="14">
        <v>3.1241485899999999</v>
      </c>
      <c r="D16" s="14">
        <v>2.1355630840000002</v>
      </c>
      <c r="E16" s="14">
        <v>0.76526938300000003</v>
      </c>
      <c r="F16" s="14">
        <v>0.811665152</v>
      </c>
      <c r="G16" s="14">
        <v>9.5522731999999999E-2</v>
      </c>
      <c r="H16" s="14">
        <v>0.159617274</v>
      </c>
    </row>
    <row r="17" spans="1:8">
      <c r="B17" s="14">
        <v>2012</v>
      </c>
      <c r="C17" s="14">
        <v>3.1878436240000001</v>
      </c>
      <c r="D17" s="14">
        <v>2.1833823059999999</v>
      </c>
      <c r="E17" s="14">
        <v>0.77546327900000001</v>
      </c>
      <c r="F17" s="14">
        <v>0.77321615300000002</v>
      </c>
      <c r="G17" s="14">
        <v>9.0692733999999997E-2</v>
      </c>
      <c r="H17" s="14">
        <v>0.151749252</v>
      </c>
    </row>
    <row r="18" spans="1:8">
      <c r="B18" s="14">
        <v>2013</v>
      </c>
      <c r="C18" s="14">
        <v>3.293728829</v>
      </c>
      <c r="D18" s="14">
        <v>2.2422361409999998</v>
      </c>
      <c r="E18" s="14">
        <v>0.79661142100000004</v>
      </c>
      <c r="F18" s="14">
        <v>0.775638359</v>
      </c>
      <c r="G18" s="14">
        <v>9.1034508E-2</v>
      </c>
      <c r="H18" s="14">
        <v>0.15898242700000001</v>
      </c>
    </row>
    <row r="19" spans="1:8">
      <c r="B19" s="14">
        <v>2014</v>
      </c>
      <c r="C19" s="14">
        <v>3.349538296</v>
      </c>
      <c r="D19" s="14">
        <v>2.2600048130000001</v>
      </c>
      <c r="E19" s="14">
        <v>0.82266760100000003</v>
      </c>
      <c r="F19" s="14">
        <v>0.79904778200000004</v>
      </c>
      <c r="G19" s="14">
        <v>9.0098778000000004E-2</v>
      </c>
      <c r="H19" s="14">
        <v>0.160267936</v>
      </c>
    </row>
    <row r="20" spans="1:8">
      <c r="B20" s="14">
        <v>2015</v>
      </c>
      <c r="C20" s="14">
        <v>3.4753563650000001</v>
      </c>
      <c r="D20" s="14">
        <v>2.2855229100000001</v>
      </c>
      <c r="E20" s="14">
        <v>0.86811295799999999</v>
      </c>
      <c r="F20" s="14">
        <v>0.81533146000000001</v>
      </c>
      <c r="G20" s="14">
        <v>9.0595931000000005E-2</v>
      </c>
      <c r="H20" s="14">
        <v>0.164115977</v>
      </c>
    </row>
    <row r="21" spans="1:8">
      <c r="B21" s="14">
        <v>2016</v>
      </c>
      <c r="C21" s="14">
        <v>3.5572805249999999</v>
      </c>
      <c r="D21" s="14">
        <v>2.2874079680000001</v>
      </c>
      <c r="E21" s="14">
        <v>0.90868824500000001</v>
      </c>
      <c r="F21" s="14">
        <v>0.83685304699999996</v>
      </c>
      <c r="G21" s="14">
        <v>8.8670743999999996E-2</v>
      </c>
      <c r="H21" s="14">
        <v>0.17233773099999999</v>
      </c>
    </row>
    <row r="22" spans="1:8">
      <c r="B22" s="14">
        <v>2017</v>
      </c>
      <c r="C22" s="14">
        <v>3.600974581</v>
      </c>
      <c r="D22" s="14">
        <v>2.3357248940000002</v>
      </c>
      <c r="E22" s="14">
        <v>0.92505792200000003</v>
      </c>
      <c r="F22" s="14">
        <v>0.85396693899999998</v>
      </c>
      <c r="G22" s="14">
        <v>8.9670924999999999E-2</v>
      </c>
      <c r="H22" s="14">
        <v>0.180136044</v>
      </c>
    </row>
    <row r="23" spans="1:8">
      <c r="B23" s="14">
        <v>2018</v>
      </c>
      <c r="C23" s="14">
        <v>3.6223726319999998</v>
      </c>
      <c r="D23" s="14">
        <v>2.365826883</v>
      </c>
      <c r="E23" s="14">
        <v>0.92952473099999999</v>
      </c>
      <c r="F23" s="14">
        <v>0.85509854699999999</v>
      </c>
      <c r="G23" s="14">
        <v>8.3518523999999997E-2</v>
      </c>
      <c r="H23" s="14">
        <v>0.177985645</v>
      </c>
    </row>
    <row r="24" spans="1:8" ht="39">
      <c r="B24" s="261" t="s">
        <v>4462</v>
      </c>
      <c r="C24" s="998">
        <f t="shared" ref="C24:H24" si="0">C23/C5-1</f>
        <v>0.42866145326820626</v>
      </c>
      <c r="D24" s="998">
        <f t="shared" si="0"/>
        <v>0.39028378362503036</v>
      </c>
      <c r="E24" s="998">
        <f t="shared" si="0"/>
        <v>0.37962942987687298</v>
      </c>
      <c r="F24" s="998">
        <f t="shared" si="0"/>
        <v>0.37641794911419746</v>
      </c>
      <c r="G24" s="998">
        <f t="shared" si="0"/>
        <v>-2.4322064455110315E-2</v>
      </c>
      <c r="H24" s="998">
        <f t="shared" si="0"/>
        <v>0.27548506452783728</v>
      </c>
    </row>
    <row r="25" spans="1:8">
      <c r="B25" s="14" t="s">
        <v>4464</v>
      </c>
      <c r="C25" s="998">
        <f>C23/C13-1</f>
        <v>0.20425787658371641</v>
      </c>
      <c r="D25" s="998">
        <f t="shared" ref="D25:H25" si="1">D23/D13-1</f>
        <v>0.16316418898064189</v>
      </c>
      <c r="E25" s="998">
        <f t="shared" si="1"/>
        <v>0.24337372306123761</v>
      </c>
      <c r="F25" s="998">
        <f t="shared" si="1"/>
        <v>9.945852572068703E-2</v>
      </c>
      <c r="G25" s="998">
        <f t="shared" si="1"/>
        <v>-0.12481075217494975</v>
      </c>
      <c r="H25" s="998">
        <f t="shared" si="1"/>
        <v>2.9385555953199027E-2</v>
      </c>
    </row>
    <row r="26" spans="1:8">
      <c r="A26" s="35"/>
      <c r="B26" s="661"/>
      <c r="C26" s="661"/>
      <c r="D26" s="661"/>
      <c r="E26" s="661"/>
      <c r="F26" s="661"/>
      <c r="G26" s="661"/>
    </row>
    <row r="27" spans="1:8">
      <c r="B27" s="40" t="s">
        <v>4463</v>
      </c>
    </row>
    <row r="28" spans="1:8">
      <c r="B28" s="1164" t="s">
        <v>4465</v>
      </c>
      <c r="C28" s="1164"/>
      <c r="D28" s="1164"/>
      <c r="E28" s="1164"/>
      <c r="F28" s="1164"/>
      <c r="G28" s="1164"/>
      <c r="H28" s="1164"/>
    </row>
    <row r="29" spans="1:8">
      <c r="A29" s="911"/>
      <c r="B29" s="1164"/>
      <c r="C29" s="1164"/>
      <c r="D29" s="1164"/>
      <c r="E29" s="1164"/>
      <c r="F29" s="1164"/>
      <c r="G29" s="1164"/>
      <c r="H29" s="1164"/>
    </row>
    <row r="30" spans="1:8">
      <c r="B30" s="1164"/>
      <c r="C30" s="1164"/>
      <c r="D30" s="1164"/>
      <c r="E30" s="1164"/>
      <c r="F30" s="1164"/>
      <c r="G30" s="1164"/>
      <c r="H30" s="1164"/>
    </row>
    <row r="31" spans="1:8">
      <c r="B31" s="1164"/>
      <c r="C31" s="1164"/>
      <c r="D31" s="1164"/>
      <c r="E31" s="1164"/>
      <c r="F31" s="1164"/>
      <c r="G31" s="1164"/>
      <c r="H31" s="1164"/>
    </row>
    <row r="32" spans="1:8">
      <c r="D32" s="1"/>
      <c r="E32" s="1"/>
      <c r="F32" s="1"/>
      <c r="G32" s="1"/>
      <c r="H32" s="1"/>
    </row>
    <row r="33" spans="4:8">
      <c r="D33" s="1"/>
      <c r="E33" s="1"/>
      <c r="F33" s="1"/>
      <c r="G33" s="1"/>
      <c r="H33" s="1"/>
    </row>
  </sheetData>
  <mergeCells count="1">
    <mergeCell ref="B28:H31"/>
  </mergeCells>
  <hyperlinks>
    <hyperlink ref="A1" location="Contents!A1" display="Table of Contents" xr:uid="{0B7CAF64-0856-42AB-8C26-92130BD1DB38}"/>
  </hyperlinks>
  <pageMargins left="0.7" right="0.7" top="0.75" bottom="0.75" header="0.3" footer="0.3"/>
</worksheet>
</file>

<file path=xl/worksheets/sheet1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FCF26B-9657-491A-A3D5-C9AAE04EA1C5}">
  <sheetPr>
    <tabColor theme="7" tint="-0.249977111117893"/>
  </sheetPr>
  <dimension ref="A1"/>
  <sheetViews>
    <sheetView zoomScale="106" zoomScaleNormal="106" workbookViewId="0"/>
  </sheetViews>
  <sheetFormatPr defaultRowHeight="15"/>
  <sheetData>
    <row r="1" spans="1:1">
      <c r="A1" s="232" t="s">
        <v>3717</v>
      </c>
    </row>
  </sheetData>
  <hyperlinks>
    <hyperlink ref="A1" location="Contents!A1" display="Table of Contents" xr:uid="{6A63D260-2CC5-41E0-8A8E-ADA4BAFE2E2E}"/>
  </hyperlinks>
  <pageMargins left="0.7" right="0.7" top="0.75" bottom="0.75" header="0.3" footer="0.3"/>
  <drawing r:id="rId1"/>
</worksheet>
</file>

<file path=xl/worksheets/sheet1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71F8C3-52B8-4173-B67C-2AE60F27371F}">
  <sheetPr>
    <tabColor rgb="FFFFFF00"/>
  </sheetPr>
  <dimension ref="A1:F16"/>
  <sheetViews>
    <sheetView workbookViewId="0">
      <selection activeCell="B1" sqref="B1"/>
    </sheetView>
  </sheetViews>
  <sheetFormatPr defaultRowHeight="15"/>
  <cols>
    <col min="1" max="1" width="16.7109375" bestFit="1" customWidth="1"/>
    <col min="3" max="3" width="16.85546875" customWidth="1"/>
  </cols>
  <sheetData>
    <row r="1" spans="1:6">
      <c r="A1" s="232" t="s">
        <v>3717</v>
      </c>
      <c r="B1" s="23" t="s">
        <v>4609</v>
      </c>
    </row>
    <row r="3" spans="1:6">
      <c r="B3" s="172"/>
      <c r="C3" s="172">
        <v>2019</v>
      </c>
      <c r="D3" s="172">
        <v>2020</v>
      </c>
      <c r="E3" s="35"/>
    </row>
    <row r="4" spans="1:6">
      <c r="B4" s="172" t="s">
        <v>167</v>
      </c>
      <c r="C4" s="722">
        <v>0.55899999999999994</v>
      </c>
      <c r="D4" s="722">
        <v>0.748</v>
      </c>
      <c r="E4" s="35"/>
    </row>
    <row r="5" spans="1:6">
      <c r="B5" s="172" t="s">
        <v>174</v>
      </c>
      <c r="C5" s="722">
        <v>0.114320001602172</v>
      </c>
      <c r="D5" s="722">
        <v>0.32268001556396397</v>
      </c>
      <c r="E5" s="35"/>
    </row>
    <row r="6" spans="1:6">
      <c r="B6" s="172" t="s">
        <v>165</v>
      </c>
      <c r="C6" s="722">
        <v>0.151510000228881</v>
      </c>
      <c r="D6" s="722">
        <v>0.25027999877929596</v>
      </c>
      <c r="E6" s="35"/>
    </row>
    <row r="7" spans="1:6">
      <c r="B7" s="723" t="s">
        <v>148</v>
      </c>
      <c r="C7" s="722">
        <v>2.9230000972747798E-2</v>
      </c>
      <c r="D7" s="722">
        <v>0.1353600025177</v>
      </c>
      <c r="E7" s="35"/>
    </row>
    <row r="8" spans="1:6">
      <c r="B8" s="723" t="s">
        <v>147</v>
      </c>
      <c r="C8" s="722">
        <v>2.82200002670288E-2</v>
      </c>
      <c r="D8" s="722">
        <v>0.113159999847412</v>
      </c>
      <c r="E8" s="35"/>
    </row>
    <row r="9" spans="1:6">
      <c r="B9" s="723" t="s">
        <v>179</v>
      </c>
      <c r="C9" s="722">
        <v>3.1419999599456697E-2</v>
      </c>
      <c r="D9" s="722">
        <v>0.11281999588012599</v>
      </c>
      <c r="E9" s="35"/>
    </row>
    <row r="10" spans="1:6">
      <c r="B10" s="172" t="s">
        <v>89</v>
      </c>
      <c r="C10" s="722">
        <v>4.7899999618530205E-2</v>
      </c>
      <c r="D10" s="722">
        <v>5.7470002174377394E-2</v>
      </c>
      <c r="E10" s="35"/>
    </row>
    <row r="11" spans="1:6">
      <c r="B11" s="172" t="s">
        <v>138</v>
      </c>
      <c r="C11" s="722">
        <v>3.2530000209808299E-2</v>
      </c>
      <c r="D11" s="722">
        <v>4.1570000648498501E-2</v>
      </c>
      <c r="E11" s="35"/>
    </row>
    <row r="12" spans="1:6">
      <c r="B12" s="723" t="s">
        <v>180</v>
      </c>
      <c r="C12" s="722">
        <v>1.7430000305175698E-2</v>
      </c>
      <c r="D12" s="722">
        <v>2.0409998893737701E-2</v>
      </c>
      <c r="E12" s="35"/>
    </row>
    <row r="13" spans="1:6">
      <c r="B13" s="723" t="s">
        <v>422</v>
      </c>
      <c r="C13" s="722">
        <v>2.7000000000000003E-2</v>
      </c>
      <c r="D13" s="722">
        <v>4.5999999999999999E-2</v>
      </c>
      <c r="E13" s="35"/>
    </row>
    <row r="14" spans="1:6">
      <c r="B14" s="35"/>
      <c r="C14" s="35"/>
      <c r="D14" s="35"/>
      <c r="E14" s="35"/>
    </row>
    <row r="15" spans="1:6">
      <c r="B15" s="35" t="s">
        <v>4610</v>
      </c>
      <c r="C15" s="35"/>
      <c r="D15" s="35"/>
      <c r="E15" s="35"/>
    </row>
    <row r="16" spans="1:6">
      <c r="C16" s="35"/>
      <c r="D16" s="35"/>
      <c r="E16" s="35"/>
      <c r="F16" s="35"/>
    </row>
  </sheetData>
  <hyperlinks>
    <hyperlink ref="A1" location="Contents!A1" display="Table of Contents" xr:uid="{A5151E67-5FBA-4B61-A45D-62DDD2FAEE96}"/>
  </hyperlinks>
  <pageMargins left="0.7" right="0.7" top="0.75" bottom="0.75" header="0.3" footer="0.3"/>
</worksheet>
</file>

<file path=xl/worksheets/sheet1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C1867F-169E-4204-903A-4AA3A4FEA1DC}">
  <sheetPr>
    <tabColor theme="7" tint="-0.249977111117893"/>
  </sheetPr>
  <dimension ref="A1"/>
  <sheetViews>
    <sheetView workbookViewId="0"/>
  </sheetViews>
  <sheetFormatPr defaultRowHeight="15"/>
  <sheetData>
    <row r="1" spans="1:1">
      <c r="A1" s="232" t="s">
        <v>3717</v>
      </c>
    </row>
  </sheetData>
  <hyperlinks>
    <hyperlink ref="A1" location="Contents!A1" display="Table of Contents" xr:uid="{F9E46BAD-2DFA-4F07-8734-2A3D507FD1AD}"/>
  </hyperlinks>
  <pageMargins left="0.7" right="0.7" top="0.75" bottom="0.75" header="0.3" footer="0.3"/>
  <drawing r:id="rId1"/>
</worksheet>
</file>

<file path=xl/worksheets/sheet1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8949EE-5689-4E86-97A1-5473C9C2E687}">
  <sheetPr>
    <tabColor theme="7" tint="-0.249977111117893"/>
  </sheetPr>
  <dimension ref="A1"/>
  <sheetViews>
    <sheetView workbookViewId="0"/>
  </sheetViews>
  <sheetFormatPr defaultRowHeight="15"/>
  <sheetData>
    <row r="1" spans="1:1">
      <c r="A1" s="232" t="s">
        <v>3717</v>
      </c>
    </row>
  </sheetData>
  <hyperlinks>
    <hyperlink ref="A1" location="Contents!A1" display="Table of Contents" xr:uid="{DAF09AD8-DC07-46FC-8A8A-ED82CCEF4C19}"/>
  </hyperlinks>
  <pageMargins left="0.7" right="0.7" top="0.75" bottom="0.75" header="0.3" footer="0.3"/>
  <drawing r:id="rId1"/>
</worksheet>
</file>

<file path=xl/worksheets/sheet1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287D96-1192-4E52-BE27-D0A2FF010B88}">
  <sheetPr>
    <tabColor theme="7" tint="-0.249977111117893"/>
  </sheetPr>
  <dimension ref="A1"/>
  <sheetViews>
    <sheetView workbookViewId="0"/>
  </sheetViews>
  <sheetFormatPr defaultRowHeight="15"/>
  <sheetData>
    <row r="1" spans="1:1">
      <c r="A1" s="232" t="s">
        <v>3717</v>
      </c>
    </row>
  </sheetData>
  <hyperlinks>
    <hyperlink ref="A1" location="Contents!A1" display="Table of Contents" xr:uid="{533CAA8A-8412-418E-9542-148FA861A91B}"/>
  </hyperlinks>
  <pageMargins left="0.7" right="0.7" top="0.75" bottom="0.75" header="0.3" footer="0.3"/>
  <drawing r:id="rId1"/>
</worksheet>
</file>

<file path=xl/worksheets/sheet1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04E8D6-B0BD-464B-8E8E-C2219EC35697}">
  <sheetPr>
    <tabColor rgb="FFFFFF00"/>
  </sheetPr>
  <dimension ref="A1:E6"/>
  <sheetViews>
    <sheetView workbookViewId="0"/>
  </sheetViews>
  <sheetFormatPr defaultRowHeight="15"/>
  <cols>
    <col min="1" max="1" width="16.7109375" bestFit="1" customWidth="1"/>
    <col min="2" max="2" width="16.140625" customWidth="1"/>
    <col min="4" max="4" width="8.85546875" customWidth="1"/>
  </cols>
  <sheetData>
    <row r="1" spans="1:5">
      <c r="A1" s="232" t="s">
        <v>3717</v>
      </c>
      <c r="B1" s="23" t="s">
        <v>4618</v>
      </c>
    </row>
    <row r="4" spans="1:5">
      <c r="B4" s="14" t="s">
        <v>4619</v>
      </c>
      <c r="C4" s="14" t="s">
        <v>243</v>
      </c>
      <c r="D4" s="14" t="s">
        <v>4620</v>
      </c>
      <c r="E4" s="14" t="s">
        <v>224</v>
      </c>
    </row>
    <row r="5" spans="1:5">
      <c r="B5" s="275" t="s">
        <v>4621</v>
      </c>
      <c r="C5" s="371">
        <v>5.66</v>
      </c>
      <c r="D5" s="371">
        <v>1.19</v>
      </c>
      <c r="E5" s="371">
        <v>1</v>
      </c>
    </row>
    <row r="6" spans="1:5">
      <c r="B6" s="275" t="s">
        <v>4622</v>
      </c>
      <c r="C6" s="371">
        <v>5.26</v>
      </c>
      <c r="D6" s="371">
        <v>0.98</v>
      </c>
      <c r="E6" s="371">
        <v>12.24</v>
      </c>
    </row>
  </sheetData>
  <hyperlinks>
    <hyperlink ref="A1" location="Contents!A1" display="Table of Contents" xr:uid="{C5108572-4BA0-4D10-872A-CD22C97B0AF4}"/>
  </hyperlinks>
  <pageMargins left="0.7" right="0.7" top="0.75" bottom="0.75" header="0.3" footer="0.3"/>
</worksheet>
</file>

<file path=xl/worksheets/sheet1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903F75-0263-43F0-9E95-C12792E03AC7}">
  <sheetPr>
    <tabColor theme="7" tint="-0.249977111117893"/>
  </sheetPr>
  <dimension ref="A1"/>
  <sheetViews>
    <sheetView workbookViewId="0"/>
  </sheetViews>
  <sheetFormatPr defaultRowHeight="15"/>
  <sheetData>
    <row r="1" spans="1:1">
      <c r="A1" s="232" t="s">
        <v>3717</v>
      </c>
    </row>
  </sheetData>
  <hyperlinks>
    <hyperlink ref="A1" location="Contents!A1" display="Table of Contents" xr:uid="{06ED5017-F418-4CC0-B29D-39C74B211748}"/>
  </hyperlinks>
  <pageMargins left="0.7" right="0.7" top="0.75" bottom="0.75" header="0.3" footer="0.3"/>
  <drawing r:id="rId1"/>
</worksheet>
</file>

<file path=xl/worksheets/sheet1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21CB2B-C8DD-42B8-87FB-BF4BD153D3A0}">
  <sheetPr>
    <tabColor rgb="FFFFFF00"/>
  </sheetPr>
  <dimension ref="A1:D8"/>
  <sheetViews>
    <sheetView workbookViewId="0"/>
  </sheetViews>
  <sheetFormatPr defaultRowHeight="15"/>
  <cols>
    <col min="1" max="1" width="16.7109375" bestFit="1" customWidth="1"/>
    <col min="2" max="2" width="18.85546875" bestFit="1" customWidth="1"/>
    <col min="3" max="4" width="10.28515625" bestFit="1" customWidth="1"/>
  </cols>
  <sheetData>
    <row r="1" spans="1:4">
      <c r="A1" s="232" t="s">
        <v>3717</v>
      </c>
      <c r="B1" s="23" t="s">
        <v>4623</v>
      </c>
    </row>
    <row r="4" spans="1:4">
      <c r="B4" s="14"/>
      <c r="C4" s="276">
        <v>2008</v>
      </c>
      <c r="D4" s="276">
        <v>2018</v>
      </c>
    </row>
    <row r="5" spans="1:4">
      <c r="B5" s="14" t="s">
        <v>197</v>
      </c>
      <c r="C5" s="274">
        <v>1.89E-2</v>
      </c>
      <c r="D5" s="274">
        <v>3.1E-2</v>
      </c>
    </row>
    <row r="6" spans="1:4">
      <c r="B6" s="14" t="s">
        <v>464</v>
      </c>
      <c r="C6" s="274">
        <v>1.9E-3</v>
      </c>
      <c r="D6" s="274">
        <v>3.0999999999999999E-3</v>
      </c>
    </row>
    <row r="7" spans="1:4">
      <c r="B7" s="14"/>
      <c r="C7" s="274"/>
      <c r="D7" s="274"/>
    </row>
    <row r="8" spans="1:4">
      <c r="B8" s="14" t="s">
        <v>205</v>
      </c>
      <c r="C8" s="997">
        <f>100%-F4</f>
        <v>1</v>
      </c>
      <c r="D8" s="997">
        <f>100%-G4</f>
        <v>1</v>
      </c>
    </row>
  </sheetData>
  <hyperlinks>
    <hyperlink ref="A1" location="Contents!A1" display="Table of Contents" xr:uid="{8759CAAC-D2FA-410A-A770-C589FD360969}"/>
  </hyperlinks>
  <pageMargins left="0.7" right="0.7" top="0.75" bottom="0.75" header="0.3" footer="0.3"/>
  <pageSetup orientation="portrait" verticalDpi="0" r:id="rId1"/>
</worksheet>
</file>

<file path=xl/worksheets/sheet1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1783B4-085C-441D-8BFD-072DA46E3006}">
  <sheetPr>
    <tabColor theme="7" tint="-0.249977111117893"/>
  </sheetPr>
  <dimension ref="A1"/>
  <sheetViews>
    <sheetView workbookViewId="0"/>
  </sheetViews>
  <sheetFormatPr defaultRowHeight="15"/>
  <sheetData>
    <row r="1" spans="1:1">
      <c r="A1" s="232" t="s">
        <v>3717</v>
      </c>
    </row>
  </sheetData>
  <hyperlinks>
    <hyperlink ref="A1" location="Contents!A1" display="Table of Contents" xr:uid="{2677ACC3-5AF1-44F7-8030-EEF736EFE460}"/>
  </hyperlink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163</vt:i4>
      </vt:variant>
      <vt:variant>
        <vt:lpstr>Named Ranges</vt:lpstr>
      </vt:variant>
      <vt:variant>
        <vt:i4>1</vt:i4>
      </vt:variant>
    </vt:vector>
  </HeadingPairs>
  <TitlesOfParts>
    <vt:vector size="164" baseType="lpstr">
      <vt:lpstr>Welcome</vt:lpstr>
      <vt:lpstr>Contents</vt:lpstr>
      <vt:lpstr>Data 1</vt:lpstr>
      <vt:lpstr>Figure 1</vt:lpstr>
      <vt:lpstr>Data 2</vt:lpstr>
      <vt:lpstr>Figure 2</vt:lpstr>
      <vt:lpstr>Data 3</vt:lpstr>
      <vt:lpstr>Figure 3</vt:lpstr>
      <vt:lpstr>Data 4</vt:lpstr>
      <vt:lpstr>Figure 4</vt:lpstr>
      <vt:lpstr>Data 5</vt:lpstr>
      <vt:lpstr>Figure 5</vt:lpstr>
      <vt:lpstr>Table 1</vt:lpstr>
      <vt:lpstr>Table 2</vt:lpstr>
      <vt:lpstr>Data 6</vt:lpstr>
      <vt:lpstr>Figure 6</vt:lpstr>
      <vt:lpstr>Data 7</vt:lpstr>
      <vt:lpstr>Figure 7</vt:lpstr>
      <vt:lpstr>Data 8</vt:lpstr>
      <vt:lpstr>Figure 8</vt:lpstr>
      <vt:lpstr>Data 9</vt:lpstr>
      <vt:lpstr>Figure 9</vt:lpstr>
      <vt:lpstr>Table 3</vt:lpstr>
      <vt:lpstr>R1</vt:lpstr>
      <vt:lpstr>R2</vt:lpstr>
      <vt:lpstr>Data 10</vt:lpstr>
      <vt:lpstr>Figure 10</vt:lpstr>
      <vt:lpstr>Data 11</vt:lpstr>
      <vt:lpstr>Figure 11</vt:lpstr>
      <vt:lpstr>Data 12</vt:lpstr>
      <vt:lpstr>Figure 12</vt:lpstr>
      <vt:lpstr>Table 4</vt:lpstr>
      <vt:lpstr>Data 13</vt:lpstr>
      <vt:lpstr>Figure 13</vt:lpstr>
      <vt:lpstr>Table 5</vt:lpstr>
      <vt:lpstr>Data 14</vt:lpstr>
      <vt:lpstr>Figure 14</vt:lpstr>
      <vt:lpstr>Data 15</vt:lpstr>
      <vt:lpstr>Figure 15</vt:lpstr>
      <vt:lpstr>Data 16</vt:lpstr>
      <vt:lpstr>Figure 16</vt:lpstr>
      <vt:lpstr>Table 6</vt:lpstr>
      <vt:lpstr>R3</vt:lpstr>
      <vt:lpstr>R4</vt:lpstr>
      <vt:lpstr>R5</vt:lpstr>
      <vt:lpstr>R6</vt:lpstr>
      <vt:lpstr>R7</vt:lpstr>
      <vt:lpstr>R8</vt:lpstr>
      <vt:lpstr>R9</vt:lpstr>
      <vt:lpstr>R10</vt:lpstr>
      <vt:lpstr>R11</vt:lpstr>
      <vt:lpstr>Data 17</vt:lpstr>
      <vt:lpstr>Figure 17</vt:lpstr>
      <vt:lpstr>Data 18</vt:lpstr>
      <vt:lpstr>Figure 18</vt:lpstr>
      <vt:lpstr>Data 19</vt:lpstr>
      <vt:lpstr>Figure 19</vt:lpstr>
      <vt:lpstr>Figure 20</vt:lpstr>
      <vt:lpstr>Data 21</vt:lpstr>
      <vt:lpstr>Figure 21</vt:lpstr>
      <vt:lpstr>Data 22</vt:lpstr>
      <vt:lpstr>Figure 22</vt:lpstr>
      <vt:lpstr>Data 23</vt:lpstr>
      <vt:lpstr>Figure 23</vt:lpstr>
      <vt:lpstr>Data 24</vt:lpstr>
      <vt:lpstr>Figure 24</vt:lpstr>
      <vt:lpstr>Data 25</vt:lpstr>
      <vt:lpstr>Figure 25</vt:lpstr>
      <vt:lpstr>Data 26</vt:lpstr>
      <vt:lpstr>Figure 26</vt:lpstr>
      <vt:lpstr>Data 27</vt:lpstr>
      <vt:lpstr>Figure 27</vt:lpstr>
      <vt:lpstr>Data 28</vt:lpstr>
      <vt:lpstr>Figure 28</vt:lpstr>
      <vt:lpstr>Data 29</vt:lpstr>
      <vt:lpstr>Figure 29</vt:lpstr>
      <vt:lpstr>Data 30</vt:lpstr>
      <vt:lpstr>Figure 30</vt:lpstr>
      <vt:lpstr>Data 31</vt:lpstr>
      <vt:lpstr>Figure 31</vt:lpstr>
      <vt:lpstr>Data 32</vt:lpstr>
      <vt:lpstr>Figure 32</vt:lpstr>
      <vt:lpstr>Data 33</vt:lpstr>
      <vt:lpstr>Figure 33</vt:lpstr>
      <vt:lpstr>Data 34</vt:lpstr>
      <vt:lpstr>Figure 34</vt:lpstr>
      <vt:lpstr>Data 35</vt:lpstr>
      <vt:lpstr>Figure 35</vt:lpstr>
      <vt:lpstr>Data 36</vt:lpstr>
      <vt:lpstr>Figure 36</vt:lpstr>
      <vt:lpstr>Figure 37</vt:lpstr>
      <vt:lpstr>R12</vt:lpstr>
      <vt:lpstr>R13</vt:lpstr>
      <vt:lpstr>R14</vt:lpstr>
      <vt:lpstr>R15</vt:lpstr>
      <vt:lpstr>R16</vt:lpstr>
      <vt:lpstr>R17</vt:lpstr>
      <vt:lpstr>R18</vt:lpstr>
      <vt:lpstr>Data 38</vt:lpstr>
      <vt:lpstr>Figure 38</vt:lpstr>
      <vt:lpstr>Data 39</vt:lpstr>
      <vt:lpstr>Figure 39</vt:lpstr>
      <vt:lpstr>Data 40</vt:lpstr>
      <vt:lpstr>Figure 40</vt:lpstr>
      <vt:lpstr>Data 41</vt:lpstr>
      <vt:lpstr>Figure 41</vt:lpstr>
      <vt:lpstr>Data 42</vt:lpstr>
      <vt:lpstr>Figure 42</vt:lpstr>
      <vt:lpstr>Data 43</vt:lpstr>
      <vt:lpstr>Figure 43</vt:lpstr>
      <vt:lpstr>Data 44</vt:lpstr>
      <vt:lpstr>Figure 44</vt:lpstr>
      <vt:lpstr>Data 45</vt:lpstr>
      <vt:lpstr>Figure 45</vt:lpstr>
      <vt:lpstr>Table 7</vt:lpstr>
      <vt:lpstr>Table 7a</vt:lpstr>
      <vt:lpstr>Table 8</vt:lpstr>
      <vt:lpstr>Table 8a</vt:lpstr>
      <vt:lpstr>Data 46</vt:lpstr>
      <vt:lpstr>Figure 46</vt:lpstr>
      <vt:lpstr>Data 47</vt:lpstr>
      <vt:lpstr>Figure 47</vt:lpstr>
      <vt:lpstr>Data 48</vt:lpstr>
      <vt:lpstr>Figure 48</vt:lpstr>
      <vt:lpstr>Data 49</vt:lpstr>
      <vt:lpstr>Figure 49</vt:lpstr>
      <vt:lpstr>Data 50</vt:lpstr>
      <vt:lpstr>Figure 50</vt:lpstr>
      <vt:lpstr>Data 51</vt:lpstr>
      <vt:lpstr>Figure 51</vt:lpstr>
      <vt:lpstr>Data 52</vt:lpstr>
      <vt:lpstr>Figure 52</vt:lpstr>
      <vt:lpstr>Figure 53</vt:lpstr>
      <vt:lpstr>Figure 54</vt:lpstr>
      <vt:lpstr>Data 55</vt:lpstr>
      <vt:lpstr>Figure 55</vt:lpstr>
      <vt:lpstr>Data 56</vt:lpstr>
      <vt:lpstr>Figure 56</vt:lpstr>
      <vt:lpstr>Data 57</vt:lpstr>
      <vt:lpstr>Figure 57</vt:lpstr>
      <vt:lpstr>Data 58</vt:lpstr>
      <vt:lpstr>Figure 58</vt:lpstr>
      <vt:lpstr>Data 59</vt:lpstr>
      <vt:lpstr>Figure 59</vt:lpstr>
      <vt:lpstr>Data 60</vt:lpstr>
      <vt:lpstr>Figure 60</vt:lpstr>
      <vt:lpstr>Data 61</vt:lpstr>
      <vt:lpstr>Figure 61</vt:lpstr>
      <vt:lpstr>Data 62</vt:lpstr>
      <vt:lpstr>Figure 62</vt:lpstr>
      <vt:lpstr>R19</vt:lpstr>
      <vt:lpstr>R20</vt:lpstr>
      <vt:lpstr>R21</vt:lpstr>
      <vt:lpstr>Data 63</vt:lpstr>
      <vt:lpstr>Figure 63</vt:lpstr>
      <vt:lpstr>Data 64</vt:lpstr>
      <vt:lpstr>Figure 64</vt:lpstr>
      <vt:lpstr>Figure 65</vt:lpstr>
      <vt:lpstr>Figure 66</vt:lpstr>
      <vt:lpstr>Data 67</vt:lpstr>
      <vt:lpstr>Figure 67</vt:lpstr>
      <vt:lpstr>Data 68</vt:lpstr>
      <vt:lpstr>Figure 68</vt:lpstr>
      <vt:lpstr>'Table 1'!_Hlk72940103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Chetna Hareesh Kumar</dc:creator>
  <cp:lastModifiedBy>Thomas Andre</cp:lastModifiedBy>
  <dcterms:created xsi:type="dcterms:W3CDTF">2021-05-04T08:24:15Z</dcterms:created>
  <dcterms:modified xsi:type="dcterms:W3CDTF">2021-06-23T16:10:58Z</dcterms:modified>
</cp:coreProperties>
</file>